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ili\Finantsaruanded\"/>
    </mc:Choice>
  </mc:AlternateContent>
  <xr:revisionPtr revIDLastSave="0" documentId="13_ncr:1_{526DEAC9-6378-48B4-80EA-CD698FEB25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suline kontsert" sheetId="1" r:id="rId1"/>
    <sheet name="Tasuta kontsert" sheetId="3" r:id="rId2"/>
    <sheet name="Online kontsert tasuline" sheetId="5" r:id="rId3"/>
    <sheet name=" Online kontsert tasuta" sheetId="4" r:id="rId4"/>
    <sheet name="Tulemus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4" l="1"/>
  <c r="O9" i="4" s="1"/>
  <c r="L10" i="4"/>
  <c r="O10" i="4" s="1"/>
  <c r="L11" i="4"/>
  <c r="O11" i="4" s="1"/>
  <c r="L12" i="4"/>
  <c r="O12" i="4" s="1"/>
  <c r="L13" i="4"/>
  <c r="O13" i="4" s="1"/>
  <c r="L14" i="4"/>
  <c r="O14" i="4" s="1"/>
  <c r="L15" i="4"/>
  <c r="O15" i="4" s="1"/>
  <c r="L16" i="4"/>
  <c r="O16" i="4" s="1"/>
  <c r="L17" i="4"/>
  <c r="O17" i="4" s="1"/>
  <c r="P17" i="4" s="1"/>
  <c r="Q17" i="4" s="1"/>
  <c r="L18" i="4"/>
  <c r="L19" i="4"/>
  <c r="O19" i="4" s="1"/>
  <c r="L20" i="4"/>
  <c r="O20" i="4" s="1"/>
  <c r="L21" i="4"/>
  <c r="O21" i="4" s="1"/>
  <c r="L22" i="4"/>
  <c r="O22" i="4" s="1"/>
  <c r="L23" i="4"/>
  <c r="O23" i="4" s="1"/>
  <c r="L24" i="4"/>
  <c r="O24" i="4" s="1"/>
  <c r="L25" i="4"/>
  <c r="O25" i="4" s="1"/>
  <c r="L26" i="4"/>
  <c r="L27" i="4"/>
  <c r="O27" i="4" s="1"/>
  <c r="L28" i="4"/>
  <c r="L29" i="4"/>
  <c r="O29" i="4" s="1"/>
  <c r="L30" i="4"/>
  <c r="O30" i="4" s="1"/>
  <c r="P30" i="4" s="1"/>
  <c r="Q30" i="4" s="1"/>
  <c r="L31" i="4"/>
  <c r="O31" i="4" s="1"/>
  <c r="L32" i="4"/>
  <c r="L33" i="4"/>
  <c r="L34" i="4"/>
  <c r="L35" i="4"/>
  <c r="O35" i="4" s="1"/>
  <c r="L36" i="4"/>
  <c r="O36" i="4" s="1"/>
  <c r="L37" i="4"/>
  <c r="O37" i="4" s="1"/>
  <c r="L8" i="4"/>
  <c r="G9" i="5"/>
  <c r="J9" i="5" s="1"/>
  <c r="G10" i="5"/>
  <c r="J10" i="5" s="1"/>
  <c r="G11" i="5"/>
  <c r="G12" i="5"/>
  <c r="J12" i="5" s="1"/>
  <c r="G13" i="5"/>
  <c r="G14" i="5"/>
  <c r="J14" i="5" s="1"/>
  <c r="G15" i="5"/>
  <c r="J15" i="5" s="1"/>
  <c r="G16" i="5"/>
  <c r="J16" i="5" s="1"/>
  <c r="G17" i="5"/>
  <c r="G18" i="5"/>
  <c r="J18" i="5" s="1"/>
  <c r="G19" i="5"/>
  <c r="J19" i="5" s="1"/>
  <c r="G20" i="5"/>
  <c r="J20" i="5" s="1"/>
  <c r="G21" i="5"/>
  <c r="G22" i="5"/>
  <c r="J22" i="5" s="1"/>
  <c r="G23" i="5"/>
  <c r="J23" i="5" s="1"/>
  <c r="G24" i="5"/>
  <c r="J24" i="5" s="1"/>
  <c r="G25" i="5"/>
  <c r="J25" i="5" s="1"/>
  <c r="G26" i="5"/>
  <c r="G27" i="5"/>
  <c r="G28" i="5"/>
  <c r="J28" i="5" s="1"/>
  <c r="G29" i="5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G37" i="5"/>
  <c r="J11" i="5"/>
  <c r="G8" i="5"/>
  <c r="J13" i="5"/>
  <c r="J17" i="5"/>
  <c r="J26" i="5"/>
  <c r="J27" i="5"/>
  <c r="J29" i="5"/>
  <c r="J36" i="5"/>
  <c r="J37" i="5"/>
  <c r="I11" i="1"/>
  <c r="I12" i="1"/>
  <c r="L9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10" i="3"/>
  <c r="O10" i="3" s="1"/>
  <c r="L11" i="3"/>
  <c r="L12" i="3"/>
  <c r="L13" i="3"/>
  <c r="L14" i="3"/>
  <c r="L15" i="3"/>
  <c r="L16" i="3"/>
  <c r="L8" i="3"/>
  <c r="O32" i="4"/>
  <c r="O28" i="4"/>
  <c r="J21" i="5"/>
  <c r="C44" i="5"/>
  <c r="O18" i="4"/>
  <c r="O26" i="4"/>
  <c r="O33" i="4"/>
  <c r="O34" i="4"/>
  <c r="C45" i="1"/>
  <c r="O8" i="4" l="1"/>
  <c r="L5" i="4"/>
  <c r="J8" i="5"/>
  <c r="K8" i="5" s="1"/>
  <c r="L8" i="5" s="1"/>
  <c r="G5" i="5"/>
  <c r="L5" i="3"/>
  <c r="K10" i="5"/>
  <c r="L10" i="5" s="1"/>
  <c r="K12" i="5"/>
  <c r="L12" i="5" s="1"/>
  <c r="K16" i="5"/>
  <c r="L16" i="5" s="1"/>
  <c r="K36" i="5"/>
  <c r="L36" i="5" s="1"/>
  <c r="K35" i="5"/>
  <c r="L35" i="5" s="1"/>
  <c r="K9" i="5"/>
  <c r="L9" i="5" s="1"/>
  <c r="K14" i="5"/>
  <c r="L14" i="5" s="1"/>
  <c r="K28" i="5"/>
  <c r="L28" i="5" s="1"/>
  <c r="K37" i="5"/>
  <c r="L37" i="5" s="1"/>
  <c r="K34" i="5"/>
  <c r="L34" i="5" s="1"/>
  <c r="K18" i="5"/>
  <c r="L18" i="5" s="1"/>
  <c r="K23" i="5"/>
  <c r="L23" i="5" s="1"/>
  <c r="K13" i="5"/>
  <c r="L13" i="5" s="1"/>
  <c r="P20" i="4"/>
  <c r="Q20" i="4" s="1"/>
  <c r="P12" i="4"/>
  <c r="Q12" i="4" s="1"/>
  <c r="P21" i="4"/>
  <c r="P16" i="4"/>
  <c r="Q16" i="4" s="1"/>
  <c r="P22" i="4"/>
  <c r="Q22" i="4" s="1"/>
  <c r="P14" i="4"/>
  <c r="Q14" i="4" s="1"/>
  <c r="P26" i="4"/>
  <c r="Q26" i="4" s="1"/>
  <c r="P34" i="4"/>
  <c r="Q34" i="4" s="1"/>
  <c r="P9" i="4"/>
  <c r="Q9" i="4" s="1"/>
  <c r="P8" i="4"/>
  <c r="Q8" i="4" s="1"/>
  <c r="P18" i="4"/>
  <c r="Q18" i="4" s="1"/>
  <c r="P24" i="4"/>
  <c r="Q24" i="4" s="1"/>
  <c r="P29" i="4"/>
  <c r="Q29" i="4" s="1"/>
  <c r="P10" i="4"/>
  <c r="Q10" i="4" s="1"/>
  <c r="P13" i="4"/>
  <c r="Q13" i="4" s="1"/>
  <c r="R17" i="4"/>
  <c r="R30" i="4"/>
  <c r="P36" i="4"/>
  <c r="Q36" i="4" s="1"/>
  <c r="P37" i="4"/>
  <c r="Q37" i="4" s="1"/>
  <c r="O12" i="3"/>
  <c r="O27" i="3"/>
  <c r="O9" i="3"/>
  <c r="P9" i="3" s="1"/>
  <c r="Q9" i="3" s="1"/>
  <c r="O22" i="3"/>
  <c r="P22" i="3" s="1"/>
  <c r="Q22" i="3" s="1"/>
  <c r="O33" i="3"/>
  <c r="O35" i="3"/>
  <c r="P35" i="3" s="1"/>
  <c r="Q35" i="3" s="1"/>
  <c r="O18" i="3"/>
  <c r="P18" i="3" s="1"/>
  <c r="Q18" i="3" s="1"/>
  <c r="O30" i="3"/>
  <c r="P30" i="3" s="1"/>
  <c r="Q30" i="3" s="1"/>
  <c r="O34" i="3"/>
  <c r="P34" i="3" s="1"/>
  <c r="Q34" i="3" s="1"/>
  <c r="O8" i="3"/>
  <c r="O15" i="3"/>
  <c r="O24" i="3"/>
  <c r="O26" i="3"/>
  <c r="O31" i="3"/>
  <c r="P31" i="3" s="1"/>
  <c r="Q31" i="3" s="1"/>
  <c r="O23" i="3"/>
  <c r="P23" i="3" s="1"/>
  <c r="Q23" i="3" s="1"/>
  <c r="O32" i="3"/>
  <c r="P10" i="3"/>
  <c r="Q10" i="3" s="1"/>
  <c r="O11" i="3"/>
  <c r="P11" i="3" s="1"/>
  <c r="Q11" i="3" s="1"/>
  <c r="O20" i="3"/>
  <c r="P20" i="3" s="1"/>
  <c r="Q20" i="3" s="1"/>
  <c r="O36" i="3"/>
  <c r="P36" i="3" s="1"/>
  <c r="Q36" i="3" s="1"/>
  <c r="O19" i="3"/>
  <c r="P19" i="3" s="1"/>
  <c r="Q19" i="3" s="1"/>
  <c r="O28" i="3"/>
  <c r="O13" i="3"/>
  <c r="P13" i="3" s="1"/>
  <c r="Q13" i="3" s="1"/>
  <c r="O17" i="3"/>
  <c r="P17" i="3" s="1"/>
  <c r="Q17" i="3" s="1"/>
  <c r="O21" i="3"/>
  <c r="O25" i="3"/>
  <c r="P25" i="3" s="1"/>
  <c r="Q25" i="3" s="1"/>
  <c r="O29" i="3"/>
  <c r="O37" i="3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9" i="1"/>
  <c r="I23" i="1"/>
  <c r="I24" i="1"/>
  <c r="I25" i="1"/>
  <c r="I26" i="1"/>
  <c r="I27" i="1"/>
  <c r="I28" i="1"/>
  <c r="L28" i="1" s="1"/>
  <c r="I29" i="1"/>
  <c r="I30" i="1"/>
  <c r="I31" i="1"/>
  <c r="I32" i="1"/>
  <c r="I33" i="1"/>
  <c r="I34" i="1"/>
  <c r="I35" i="1"/>
  <c r="I36" i="1"/>
  <c r="L36" i="1" s="1"/>
  <c r="I37" i="1"/>
  <c r="I38" i="1"/>
  <c r="I19" i="1"/>
  <c r="I20" i="1"/>
  <c r="L20" i="1" s="1"/>
  <c r="I21" i="1"/>
  <c r="L21" i="1" s="1"/>
  <c r="I22" i="1"/>
  <c r="Q21" i="4" l="1"/>
  <c r="R21" i="4" s="1"/>
  <c r="L22" i="1"/>
  <c r="L32" i="1"/>
  <c r="L24" i="1"/>
  <c r="L35" i="1"/>
  <c r="O35" i="1" s="1"/>
  <c r="L27" i="1"/>
  <c r="O27" i="1" s="1"/>
  <c r="L23" i="1"/>
  <c r="O23" i="1" s="1"/>
  <c r="L38" i="1"/>
  <c r="O38" i="1" s="1"/>
  <c r="L34" i="1"/>
  <c r="O34" i="1" s="1"/>
  <c r="L30" i="1"/>
  <c r="O30" i="1" s="1"/>
  <c r="L26" i="1"/>
  <c r="O26" i="1" s="1"/>
  <c r="P26" i="1" s="1"/>
  <c r="Q26" i="1" s="1"/>
  <c r="L19" i="1"/>
  <c r="O19" i="1" s="1"/>
  <c r="L37" i="1"/>
  <c r="O37" i="1" s="1"/>
  <c r="L33" i="1"/>
  <c r="O33" i="1" s="1"/>
  <c r="L29" i="1"/>
  <c r="O29" i="1" s="1"/>
  <c r="P29" i="1" s="1"/>
  <c r="Q29" i="1" s="1"/>
  <c r="L25" i="1"/>
  <c r="O25" i="1" s="1"/>
  <c r="P25" i="1" s="1"/>
  <c r="Q25" i="1" s="1"/>
  <c r="L31" i="1"/>
  <c r="K17" i="5"/>
  <c r="L17" i="5" s="1"/>
  <c r="K15" i="5"/>
  <c r="L15" i="5" s="1"/>
  <c r="R12" i="4"/>
  <c r="K29" i="5"/>
  <c r="L29" i="5" s="1"/>
  <c r="K24" i="5"/>
  <c r="L24" i="5" s="1"/>
  <c r="K30" i="5"/>
  <c r="L30" i="5" s="1"/>
  <c r="K33" i="5"/>
  <c r="L33" i="5" s="1"/>
  <c r="K26" i="5"/>
  <c r="L26" i="5" s="1"/>
  <c r="R22" i="4"/>
  <c r="R20" i="4"/>
  <c r="M8" i="5"/>
  <c r="K25" i="5"/>
  <c r="L25" i="5" s="1"/>
  <c r="K32" i="5"/>
  <c r="L32" i="5" s="1"/>
  <c r="M13" i="5"/>
  <c r="M35" i="5"/>
  <c r="M18" i="5"/>
  <c r="M12" i="5"/>
  <c r="K19" i="5"/>
  <c r="L19" i="5" s="1"/>
  <c r="K21" i="5"/>
  <c r="L21" i="5" s="1"/>
  <c r="M37" i="5"/>
  <c r="K27" i="5"/>
  <c r="L27" i="5" s="1"/>
  <c r="M23" i="5"/>
  <c r="M9" i="5"/>
  <c r="M14" i="5"/>
  <c r="K11" i="5"/>
  <c r="L11" i="5" s="1"/>
  <c r="M36" i="5"/>
  <c r="M16" i="5"/>
  <c r="K31" i="5"/>
  <c r="L31" i="5" s="1"/>
  <c r="M28" i="5"/>
  <c r="M34" i="5"/>
  <c r="K20" i="5"/>
  <c r="L20" i="5" s="1"/>
  <c r="M10" i="5"/>
  <c r="R16" i="4"/>
  <c r="R9" i="4"/>
  <c r="R14" i="4"/>
  <c r="R34" i="4"/>
  <c r="R18" i="4"/>
  <c r="R37" i="4"/>
  <c r="R26" i="4"/>
  <c r="R8" i="4"/>
  <c r="O5" i="4"/>
  <c r="R13" i="4"/>
  <c r="R10" i="4"/>
  <c r="R36" i="4"/>
  <c r="P19" i="4"/>
  <c r="Q19" i="4" s="1"/>
  <c r="P35" i="4"/>
  <c r="Q35" i="4" s="1"/>
  <c r="P27" i="4"/>
  <c r="Q27" i="4" s="1"/>
  <c r="P15" i="4"/>
  <c r="Q15" i="4" s="1"/>
  <c r="R29" i="4"/>
  <c r="P11" i="4"/>
  <c r="Q11" i="4" s="1"/>
  <c r="P23" i="4"/>
  <c r="Q23" i="4" s="1"/>
  <c r="R24" i="4"/>
  <c r="P28" i="4"/>
  <c r="Q28" i="4" s="1"/>
  <c r="P31" i="4"/>
  <c r="Q31" i="4" s="1"/>
  <c r="P33" i="4"/>
  <c r="Q33" i="4" s="1"/>
  <c r="P25" i="4"/>
  <c r="Q25" i="4" s="1"/>
  <c r="P32" i="4"/>
  <c r="Q32" i="4" s="1"/>
  <c r="O22" i="1"/>
  <c r="P22" i="1" s="1"/>
  <c r="Q22" i="1" s="1"/>
  <c r="O20" i="1"/>
  <c r="P20" i="1" s="1"/>
  <c r="Q20" i="1" s="1"/>
  <c r="O21" i="1"/>
  <c r="O14" i="3"/>
  <c r="R10" i="3"/>
  <c r="R22" i="3"/>
  <c r="R30" i="3"/>
  <c r="O36" i="1"/>
  <c r="O32" i="1"/>
  <c r="O28" i="1"/>
  <c r="O24" i="1"/>
  <c r="P24" i="1" s="1"/>
  <c r="Q24" i="1" s="1"/>
  <c r="O16" i="3"/>
  <c r="P16" i="3" s="1"/>
  <c r="Q16" i="3" s="1"/>
  <c r="R34" i="3"/>
  <c r="R18" i="3"/>
  <c r="P26" i="3"/>
  <c r="Q26" i="3" s="1"/>
  <c r="P21" i="3"/>
  <c r="Q21" i="3" s="1"/>
  <c r="P28" i="3"/>
  <c r="Q28" i="3" s="1"/>
  <c r="P27" i="3"/>
  <c r="Q27" i="3" s="1"/>
  <c r="P32" i="3"/>
  <c r="Q32" i="3" s="1"/>
  <c r="P15" i="3"/>
  <c r="Q15" i="3" s="1"/>
  <c r="P37" i="3"/>
  <c r="Q37" i="3" s="1"/>
  <c r="R17" i="3"/>
  <c r="R35" i="3"/>
  <c r="P33" i="3"/>
  <c r="Q33" i="3" s="1"/>
  <c r="R36" i="3"/>
  <c r="R13" i="3"/>
  <c r="R11" i="3"/>
  <c r="R25" i="3"/>
  <c r="R9" i="3"/>
  <c r="P29" i="3"/>
  <c r="Q29" i="3" s="1"/>
  <c r="R19" i="3"/>
  <c r="P12" i="3"/>
  <c r="Q12" i="3" s="1"/>
  <c r="R23" i="3"/>
  <c r="R31" i="3"/>
  <c r="P8" i="3"/>
  <c r="Q8" i="3" s="1"/>
  <c r="R20" i="3"/>
  <c r="P24" i="3"/>
  <c r="Q24" i="3" s="1"/>
  <c r="B8" i="2"/>
  <c r="B9" i="2" s="1"/>
  <c r="B10" i="2"/>
  <c r="B11" i="2" s="1"/>
  <c r="B12" i="2"/>
  <c r="B13" i="2" s="1"/>
  <c r="B14" i="2"/>
  <c r="B15" i="2" s="1"/>
  <c r="B16" i="2"/>
  <c r="B17" i="2" s="1"/>
  <c r="B18" i="2"/>
  <c r="B19" i="2" s="1"/>
  <c r="B20" i="2"/>
  <c r="B21" i="2" s="1"/>
  <c r="B6" i="2"/>
  <c r="B7" i="2" s="1"/>
  <c r="B4" i="2"/>
  <c r="B5" i="2" s="1"/>
  <c r="B2" i="2"/>
  <c r="B3" i="2" s="1"/>
  <c r="I18" i="1"/>
  <c r="I13" i="1"/>
  <c r="I9" i="1"/>
  <c r="L9" i="1" s="1"/>
  <c r="I10" i="1"/>
  <c r="K9" i="1"/>
  <c r="K10" i="1"/>
  <c r="K11" i="1"/>
  <c r="L11" i="1" s="1"/>
  <c r="K12" i="1"/>
  <c r="L12" i="1" s="1"/>
  <c r="K13" i="1"/>
  <c r="K14" i="1"/>
  <c r="K15" i="1"/>
  <c r="I14" i="1"/>
  <c r="I15" i="1"/>
  <c r="I16" i="1"/>
  <c r="I17" i="1"/>
  <c r="K17" i="1"/>
  <c r="K18" i="1"/>
  <c r="K16" i="1"/>
  <c r="L15" i="1" l="1"/>
  <c r="L14" i="1"/>
  <c r="L10" i="1"/>
  <c r="L16" i="1"/>
  <c r="L13" i="1"/>
  <c r="L17" i="1"/>
  <c r="L18" i="1"/>
  <c r="O31" i="1"/>
  <c r="P31" i="1" s="1"/>
  <c r="Q31" i="1" s="1"/>
  <c r="M17" i="5"/>
  <c r="M29" i="5"/>
  <c r="M33" i="5"/>
  <c r="M15" i="5"/>
  <c r="M24" i="5"/>
  <c r="M30" i="5"/>
  <c r="M26" i="5"/>
  <c r="J5" i="5"/>
  <c r="M32" i="5"/>
  <c r="M20" i="5"/>
  <c r="M11" i="5"/>
  <c r="M21" i="5"/>
  <c r="M25" i="5"/>
  <c r="M27" i="5"/>
  <c r="K22" i="5"/>
  <c r="L22" i="5" s="1"/>
  <c r="M19" i="5"/>
  <c r="M31" i="5"/>
  <c r="Q5" i="4"/>
  <c r="R35" i="4"/>
  <c r="R33" i="4"/>
  <c r="R11" i="4"/>
  <c r="R19" i="4"/>
  <c r="R31" i="4"/>
  <c r="R28" i="4"/>
  <c r="P5" i="4"/>
  <c r="R25" i="4"/>
  <c r="R15" i="4"/>
  <c r="R32" i="4"/>
  <c r="R23" i="4"/>
  <c r="R27" i="4"/>
  <c r="P33" i="1"/>
  <c r="P37" i="1"/>
  <c r="Q37" i="1" s="1"/>
  <c r="P32" i="1"/>
  <c r="R21" i="3"/>
  <c r="O5" i="3"/>
  <c r="P14" i="3"/>
  <c r="Q14" i="3" s="1"/>
  <c r="R16" i="3"/>
  <c r="R12" i="3"/>
  <c r="R33" i="3"/>
  <c r="R28" i="3"/>
  <c r="R15" i="3"/>
  <c r="R32" i="3"/>
  <c r="R27" i="3"/>
  <c r="R26" i="3"/>
  <c r="R24" i="3"/>
  <c r="R29" i="3"/>
  <c r="P19" i="1"/>
  <c r="Q19" i="1" s="1"/>
  <c r="P36" i="1"/>
  <c r="Q36" i="1" s="1"/>
  <c r="R22" i="1"/>
  <c r="P23" i="1"/>
  <c r="Q23" i="1" s="1"/>
  <c r="R25" i="1"/>
  <c r="P28" i="1"/>
  <c r="Q28" i="1" s="1"/>
  <c r="P30" i="1"/>
  <c r="Q30" i="1" s="1"/>
  <c r="P38" i="1"/>
  <c r="Q38" i="1" s="1"/>
  <c r="R20" i="1"/>
  <c r="R24" i="1"/>
  <c r="R37" i="3"/>
  <c r="R26" i="1"/>
  <c r="P27" i="1"/>
  <c r="Q27" i="1" s="1"/>
  <c r="P35" i="1"/>
  <c r="Q35" i="1" s="1"/>
  <c r="P21" i="1"/>
  <c r="Q21" i="1" s="1"/>
  <c r="P34" i="1"/>
  <c r="Q34" i="1" s="1"/>
  <c r="Q33" i="1" l="1"/>
  <c r="R33" i="1" s="1"/>
  <c r="L6" i="1"/>
  <c r="Q32" i="1"/>
  <c r="R32" i="1" s="1"/>
  <c r="L5" i="5"/>
  <c r="M22" i="5"/>
  <c r="K5" i="5"/>
  <c r="R5" i="4"/>
  <c r="R37" i="1"/>
  <c r="P5" i="3"/>
  <c r="R31" i="1"/>
  <c r="R14" i="3"/>
  <c r="R35" i="1"/>
  <c r="R34" i="1"/>
  <c r="R21" i="1"/>
  <c r="R27" i="1"/>
  <c r="R38" i="1"/>
  <c r="Q5" i="3"/>
  <c r="R8" i="3"/>
  <c r="R30" i="1"/>
  <c r="R23" i="1"/>
  <c r="R36" i="1"/>
  <c r="R28" i="1"/>
  <c r="R19" i="1"/>
  <c r="R29" i="1"/>
  <c r="O9" i="1"/>
  <c r="M5" i="5" l="1"/>
  <c r="R5" i="3"/>
  <c r="C2" i="2"/>
  <c r="O18" i="1"/>
  <c r="O17" i="1"/>
  <c r="O16" i="1"/>
  <c r="P18" i="1" l="1"/>
  <c r="Q18" i="1" s="1"/>
  <c r="C20" i="2"/>
  <c r="P17" i="1"/>
  <c r="Q17" i="1" s="1"/>
  <c r="C18" i="2"/>
  <c r="P16" i="1"/>
  <c r="Q16" i="1" s="1"/>
  <c r="C16" i="2"/>
  <c r="R18" i="1" l="1"/>
  <c r="C21" i="2"/>
  <c r="R17" i="1"/>
  <c r="C19" i="2"/>
  <c r="R16" i="1"/>
  <c r="C17" i="2"/>
  <c r="O10" i="1"/>
  <c r="P9" i="1"/>
  <c r="Q9" i="1" s="1"/>
  <c r="O15" i="1"/>
  <c r="C14" i="2" s="1"/>
  <c r="C4" i="2" l="1"/>
  <c r="C3" i="2"/>
  <c r="O13" i="1"/>
  <c r="O12" i="1"/>
  <c r="O14" i="1"/>
  <c r="P10" i="1"/>
  <c r="Q10" i="1" s="1"/>
  <c r="P15" i="1"/>
  <c r="C15" i="2" l="1"/>
  <c r="Q15" i="1"/>
  <c r="R9" i="1"/>
  <c r="R10" i="1"/>
  <c r="C5" i="2"/>
  <c r="P14" i="1"/>
  <c r="Q14" i="1" s="1"/>
  <c r="C12" i="2"/>
  <c r="P13" i="1"/>
  <c r="C10" i="2"/>
  <c r="P12" i="1"/>
  <c r="Q12" i="1" s="1"/>
  <c r="C8" i="2"/>
  <c r="C11" i="2" l="1"/>
  <c r="Q13" i="1"/>
  <c r="R14" i="1"/>
  <c r="C13" i="2"/>
  <c r="R13" i="1"/>
  <c r="R12" i="1"/>
  <c r="C9" i="2"/>
  <c r="R15" i="1"/>
  <c r="O11" i="1"/>
  <c r="C6" i="2" s="1"/>
  <c r="O6" i="1" l="1"/>
  <c r="P11" i="1"/>
  <c r="Q11" i="1" s="1"/>
  <c r="C7" i="2" l="1"/>
  <c r="Q6" i="1"/>
  <c r="P6" i="1"/>
  <c r="R11" i="1" l="1"/>
  <c r="R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G8" authorId="0" shapeId="0" xr:uid="{BBA10907-4674-4B27-8BDB-3E84F2AE4F71}">
      <text>
        <r>
          <rPr>
            <b/>
            <sz val="9"/>
            <color indexed="81"/>
            <rFont val="Segoe UI"/>
            <family val="2"/>
          </rPr>
          <t xml:space="preserve">EAÜ:
</t>
        </r>
        <r>
          <rPr>
            <sz val="9"/>
            <color indexed="81"/>
            <rFont val="Segoe UI"/>
            <family val="2"/>
          </rPr>
          <t xml:space="preserve">Litsentsisaajal on õigus kontserdi tulust ehk piletite müügist laekunud sissetulekust enne EAÜ-le makstava litsentsitasu arvestamist </t>
        </r>
        <r>
          <rPr>
            <b/>
            <sz val="9"/>
            <color indexed="81"/>
            <rFont val="Segoe UI"/>
            <family val="2"/>
          </rPr>
          <t>maha arvata ainult pileti hinnas sisalduv käibemaks, juhul kui ta on km-kohuslane.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Muude mahaarvamiste teostamine</t>
        </r>
        <r>
          <rPr>
            <sz val="9"/>
            <color indexed="81"/>
            <rFont val="Segoe UI"/>
            <family val="2"/>
          </rPr>
          <t xml:space="preserve"> (sh. piletite müügikulude) piletite müügist laekunud sissetulekust EAÜ-le makstava litsentsitasu arvestamisel </t>
        </r>
        <r>
          <rPr>
            <b/>
            <sz val="9"/>
            <color indexed="81"/>
            <rFont val="Segoe UI"/>
            <family val="2"/>
          </rPr>
          <t>ei ole lubatud.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" authorId="0" shapeId="0" xr:uid="{99F19C9C-A79C-4856-9897-A7B5B833473A}">
      <text>
        <r>
          <rPr>
            <b/>
            <sz val="9"/>
            <color indexed="81"/>
            <rFont val="Segoe UI"/>
            <family val="2"/>
          </rPr>
          <t>EAÜ:</t>
        </r>
        <r>
          <rPr>
            <sz val="9"/>
            <color indexed="81"/>
            <rFont val="Segoe UI"/>
            <family val="2"/>
          </rPr>
          <t xml:space="preserve">
Kui Litsentsisaaja jagab Ürituse sissepääsu pileteid tasuta üle 10% Üritusele müüdud piletite koguarvust, arvatakse üle 10% Üritusele müüdud piletite koguarvust tasuta jagatud piletid sissepääsutasu hulka, kusjuures nende piletite osas arvestatakse sissepääsutasuks piletite keskmist müügihinda.</t>
        </r>
      </text>
    </comment>
    <comment ref="J8" authorId="0" shapeId="0" xr:uid="{0C9F3144-DBEE-487F-B559-59CD12DD677D}">
      <text>
        <r>
          <rPr>
            <b/>
            <sz val="9"/>
            <color indexed="81"/>
            <rFont val="Segoe UI"/>
            <family val="2"/>
          </rPr>
          <t>EAÜ:</t>
        </r>
        <r>
          <rPr>
            <sz val="9"/>
            <color indexed="81"/>
            <rFont val="Segoe UI"/>
            <family val="2"/>
          </rPr>
          <t xml:space="preserve">
Kui Litsentsisaaja annab tasuks talle osutatud teenuste eest Ürituse pileteid (bartertehing), arvatakse need piletid sissepääsutasu hulka, kusjuures nende piletite osas arvestatakse sissepääsutasuks piletite keskmist müügihinda.</t>
        </r>
      </text>
    </comment>
    <comment ref="M8" authorId="0" shapeId="0" xr:uid="{7968AFE5-206C-4A3B-9B55-AF94F2AB1D88}">
      <text>
        <r>
          <rPr>
            <b/>
            <sz val="9"/>
            <color indexed="81"/>
            <rFont val="Segoe UI"/>
            <family val="2"/>
          </rPr>
          <t>EAÜ:</t>
        </r>
        <r>
          <rPr>
            <sz val="9"/>
            <color indexed="81"/>
            <rFont val="Segoe UI"/>
            <family val="2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M7" authorId="0" shapeId="0" xr:uid="{CC41A87D-5E1A-4FB8-9DD6-F8E94F47427A}">
      <text>
        <r>
          <rPr>
            <b/>
            <sz val="9"/>
            <color indexed="81"/>
            <rFont val="Segoe UI"/>
            <family val="2"/>
          </rPr>
          <t>EAÜ:</t>
        </r>
        <r>
          <rPr>
            <sz val="9"/>
            <color indexed="81"/>
            <rFont val="Segoe UI"/>
            <family val="2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F7" authorId="0" shapeId="0" xr:uid="{8742C468-B56F-4711-B6E4-BAD322B9DA23}">
      <text>
        <r>
          <rPr>
            <b/>
            <sz val="9"/>
            <color indexed="81"/>
            <rFont val="Segoe UI"/>
            <family val="2"/>
          </rPr>
          <t xml:space="preserve">EAÜ:
</t>
        </r>
        <r>
          <rPr>
            <sz val="9"/>
            <color indexed="81"/>
            <rFont val="Segoe UI"/>
            <family val="2"/>
          </rPr>
          <t xml:space="preserve">Litsentsisaajal on õigus kontserdi tulust ehk piletite müügist laekunud sissetulekust enne EAÜ-le makstava litsentsitasu arvestamist </t>
        </r>
        <r>
          <rPr>
            <b/>
            <sz val="9"/>
            <color indexed="81"/>
            <rFont val="Segoe UI"/>
            <family val="2"/>
          </rPr>
          <t>maha arvata ainult pileti hinnas sisalduv käibemaks, juhul kui ta on km-kohuslane.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Muude mahaarvamiste teostamine</t>
        </r>
        <r>
          <rPr>
            <sz val="9"/>
            <color indexed="81"/>
            <rFont val="Segoe UI"/>
            <family val="2"/>
          </rPr>
          <t xml:space="preserve"> (sh. piletite müügikulude) piletite müügist laekunud sissetulekust EAÜ-le makstava litsentsitasu arvestamisel </t>
        </r>
        <r>
          <rPr>
            <b/>
            <sz val="9"/>
            <color indexed="81"/>
            <rFont val="Segoe UI"/>
            <family val="2"/>
          </rPr>
          <t>ei ole lubatud</t>
        </r>
        <r>
          <rPr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4BBA790F-0A6B-4037-8891-C13FB09DF5C8}">
      <text>
        <r>
          <rPr>
            <b/>
            <sz val="9"/>
            <color indexed="81"/>
            <rFont val="Segoe UI"/>
            <family val="2"/>
          </rPr>
          <t>EAÜ:</t>
        </r>
        <r>
          <rPr>
            <sz val="9"/>
            <color indexed="81"/>
            <rFont val="Segoe UI"/>
            <family val="2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Reili Järvalt</author>
  </authors>
  <commentList>
    <comment ref="M7" authorId="0" shapeId="0" xr:uid="{9DA2B1ED-F130-4FBD-92C6-F035257C8AAD}">
      <text>
        <r>
          <rPr>
            <b/>
            <sz val="9"/>
            <color indexed="81"/>
            <rFont val="Segoe UI"/>
            <family val="2"/>
          </rPr>
          <t>EAÜ:</t>
        </r>
        <r>
          <rPr>
            <sz val="9"/>
            <color indexed="81"/>
            <rFont val="Segoe UI"/>
            <family val="2"/>
          </rPr>
          <t xml:space="preserve">
Repertuaari kood genereeritakse pärast repertuaari sisestamist veebilehel https://rep.eau.org/ ning saadetakse teie e-mailile.</t>
        </r>
      </text>
    </comment>
  </commentList>
</comments>
</file>

<file path=xl/sharedStrings.xml><?xml version="1.0" encoding="utf-8"?>
<sst xmlns="http://schemas.openxmlformats.org/spreadsheetml/2006/main" count="82" uniqueCount="37">
  <si>
    <t>KOHT</t>
  </si>
  <si>
    <t xml:space="preserve"> KONTSERT </t>
  </si>
  <si>
    <t>Litsensitasu määr %</t>
  </si>
  <si>
    <t>KONTSERDI TULU</t>
  </si>
  <si>
    <t>Litsensitasu</t>
  </si>
  <si>
    <t>Publikuarv</t>
  </si>
  <si>
    <t>Repertuaari kood</t>
  </si>
  <si>
    <t>Tasuta pääsmed üle 10%/tk</t>
  </si>
  <si>
    <t>Tasuta pääsmed summas</t>
  </si>
  <si>
    <t>Bartertehingud tk</t>
  </si>
  <si>
    <t>Bartertehingud summas</t>
  </si>
  <si>
    <t>Litsentsitasu kokku</t>
  </si>
  <si>
    <t>Autoritasu</t>
  </si>
  <si>
    <t>Vahendustasu</t>
  </si>
  <si>
    <t xml:space="preserve">Käibemaks </t>
  </si>
  <si>
    <t>Tasuda</t>
  </si>
  <si>
    <t>Artikkel</t>
  </si>
  <si>
    <t>Nimetus</t>
  </si>
  <si>
    <t>Summa</t>
  </si>
  <si>
    <t xml:space="preserve">TASUTA KONTSERT </t>
  </si>
  <si>
    <t>Salvestatud muusikasekundeid kokku</t>
  </si>
  <si>
    <t>TASUTA ONLINE KONTSERT, ÜRITUS</t>
  </si>
  <si>
    <t>Vahendustasu 15%</t>
  </si>
  <si>
    <t>KONTSERDI TULU eurodes</t>
  </si>
  <si>
    <t xml:space="preserve">Miinimumtasu </t>
  </si>
  <si>
    <t>KUUPÄEV</t>
  </si>
  <si>
    <t>0.03 € sekundi eest</t>
  </si>
  <si>
    <t>Aruande täitja (nimi, tel, e-mail)</t>
  </si>
  <si>
    <t>Aruande täitmise kuupäev</t>
  </si>
  <si>
    <t>Lepingu number</t>
  </si>
  <si>
    <t>Korraldaja</t>
  </si>
  <si>
    <t>Jrk nr</t>
  </si>
  <si>
    <t>Pop-, rock-, jazz- ja estraadikontsert või muu muusikaga olulisel määral seotud üritus</t>
  </si>
  <si>
    <t>Sümfooniliste ja vokaalsümfooniliste teoste avalik esitus</t>
  </si>
  <si>
    <t>Kammer- ja kooriteoste avalik esitus</t>
  </si>
  <si>
    <t>Lasteüritustel laste esitatud lastelaulude avalik esitus, miinimumtasu 15€</t>
  </si>
  <si>
    <t>Litsentsitasu % määr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</si>
</sst>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k_r_-;\-* #,##0\ _k_r_-;_-* &quot;-&quot;\ _k_r_-;_-@_-"/>
    <numFmt numFmtId="165" formatCode="_-* #,##0.00\ _k_r_-;\-* #,##0.00\ _k_r_-;_-* &quot;-&quot;??\ _k_r_-;_-@_-"/>
    <numFmt numFmtId="166" formatCode="#,##0_ ;\-#,##0\ "/>
    <numFmt numFmtId="167" formatCode="#,##0.00_ ;\-#,##0.00\ "/>
    <numFmt numFmtId="168" formatCode="00\ &quot;€&quot;"/>
    <numFmt numFmtId="173" formatCode="0.0%"/>
  </numFmts>
  <fonts count="3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Roboto"/>
    </font>
    <font>
      <b/>
      <sz val="10"/>
      <name val="Roboto"/>
    </font>
    <font>
      <b/>
      <sz val="10"/>
      <color theme="1"/>
      <name val="Roboto"/>
    </font>
    <font>
      <sz val="10"/>
      <name val="Roboto"/>
    </font>
    <font>
      <b/>
      <sz val="10"/>
      <color theme="1"/>
      <name val="Roboto"/>
    </font>
    <font>
      <sz val="10"/>
      <color theme="1"/>
      <name val="Roboto"/>
    </font>
    <font>
      <b/>
      <sz val="10"/>
      <name val="Roboto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181818"/>
      <name val="Roboto"/>
    </font>
    <font>
      <b/>
      <sz val="10"/>
      <color rgb="FF181818"/>
      <name val="Roboto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</cellStyleXfs>
  <cellXfs count="114">
    <xf numFmtId="0" fontId="0" fillId="0" borderId="0" xfId="0"/>
    <xf numFmtId="165" fontId="0" fillId="0" borderId="0" xfId="0" applyNumberFormat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Border="1" applyProtection="1">
      <protection locked="0"/>
    </xf>
    <xf numFmtId="0" fontId="25" fillId="0" borderId="10" xfId="0" applyFont="1" applyBorder="1" applyAlignment="1" applyProtection="1">
      <alignment horizontal="center"/>
      <protection locked="0"/>
    </xf>
    <xf numFmtId="14" fontId="25" fillId="0" borderId="0" xfId="0" applyNumberFormat="1" applyFont="1" applyAlignment="1" applyProtection="1">
      <alignment horizontal="center"/>
      <protection locked="0"/>
    </xf>
    <xf numFmtId="164" fontId="25" fillId="0" borderId="0" xfId="0" applyNumberFormat="1" applyFont="1" applyProtection="1"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5" fontId="25" fillId="0" borderId="0" xfId="0" applyNumberFormat="1" applyFont="1" applyProtection="1"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14" fontId="25" fillId="0" borderId="19" xfId="0" applyNumberFormat="1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164" fontId="25" fillId="0" borderId="19" xfId="0" applyNumberFormat="1" applyFont="1" applyBorder="1" applyProtection="1">
      <protection locked="0"/>
    </xf>
    <xf numFmtId="165" fontId="25" fillId="0" borderId="19" xfId="0" applyNumberFormat="1" applyFont="1" applyBorder="1" applyProtection="1">
      <protection locked="0"/>
    </xf>
    <xf numFmtId="0" fontId="25" fillId="0" borderId="20" xfId="0" applyFont="1" applyBorder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left" vertical="top"/>
      <protection locked="0"/>
    </xf>
    <xf numFmtId="164" fontId="25" fillId="0" borderId="19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Protection="1">
      <protection locked="0"/>
    </xf>
    <xf numFmtId="165" fontId="24" fillId="0" borderId="0" xfId="0" applyNumberFormat="1" applyFont="1" applyProtection="1">
      <protection locked="0"/>
    </xf>
    <xf numFmtId="0" fontId="25" fillId="0" borderId="16" xfId="0" applyFont="1" applyBorder="1" applyAlignment="1" applyProtection="1">
      <alignment horizontal="center"/>
      <protection locked="0"/>
    </xf>
    <xf numFmtId="14" fontId="25" fillId="0" borderId="11" xfId="0" applyNumberFormat="1" applyFont="1" applyBorder="1" applyAlignment="1" applyProtection="1">
      <alignment horizontal="center"/>
      <protection locked="0"/>
    </xf>
    <xf numFmtId="164" fontId="25" fillId="0" borderId="11" xfId="0" applyNumberFormat="1" applyFont="1" applyBorder="1" applyProtection="1">
      <protection locked="0"/>
    </xf>
    <xf numFmtId="0" fontId="25" fillId="0" borderId="11" xfId="0" applyFont="1" applyBorder="1" applyAlignment="1" applyProtection="1">
      <alignment horizontal="center"/>
      <protection locked="0"/>
    </xf>
    <xf numFmtId="165" fontId="25" fillId="0" borderId="11" xfId="0" applyNumberFormat="1" applyFont="1" applyBorder="1" applyProtection="1"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14" fontId="25" fillId="0" borderId="23" xfId="0" applyNumberFormat="1" applyFont="1" applyBorder="1" applyAlignment="1" applyProtection="1">
      <alignment horizontal="center"/>
      <protection locked="0"/>
    </xf>
    <xf numFmtId="164" fontId="25" fillId="0" borderId="23" xfId="0" applyNumberFormat="1" applyFont="1" applyBorder="1" applyProtection="1"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65" fontId="25" fillId="0" borderId="23" xfId="0" applyNumberFormat="1" applyFont="1" applyBorder="1" applyProtection="1"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4" fillId="0" borderId="0" xfId="0" applyFont="1"/>
    <xf numFmtId="0" fontId="22" fillId="0" borderId="0" xfId="0" applyFont="1"/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/>
    <xf numFmtId="0" fontId="24" fillId="0" borderId="15" xfId="0" applyFont="1" applyBorder="1"/>
    <xf numFmtId="0" fontId="24" fillId="0" borderId="13" xfId="0" applyFont="1" applyBorder="1"/>
    <xf numFmtId="0" fontId="24" fillId="0" borderId="14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24" fillId="0" borderId="13" xfId="0" applyNumberFormat="1" applyFont="1" applyBorder="1"/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165" fontId="24" fillId="0" borderId="14" xfId="0" applyNumberFormat="1" applyFont="1" applyBorder="1"/>
    <xf numFmtId="167" fontId="24" fillId="0" borderId="14" xfId="0" applyNumberFormat="1" applyFont="1" applyBorder="1"/>
    <xf numFmtId="0" fontId="22" fillId="0" borderId="15" xfId="0" applyFont="1" applyBorder="1"/>
    <xf numFmtId="165" fontId="24" fillId="0" borderId="15" xfId="0" applyNumberFormat="1" applyFont="1" applyBorder="1"/>
    <xf numFmtId="0" fontId="27" fillId="0" borderId="0" xfId="0" applyFont="1"/>
    <xf numFmtId="0" fontId="22" fillId="0" borderId="11" xfId="0" applyFont="1" applyBorder="1"/>
    <xf numFmtId="167" fontId="22" fillId="0" borderId="0" xfId="0" applyNumberFormat="1" applyFont="1" applyAlignment="1">
      <alignment horizontal="center"/>
    </xf>
    <xf numFmtId="167" fontId="22" fillId="0" borderId="19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165" fontId="22" fillId="0" borderId="0" xfId="0" applyNumberFormat="1" applyFont="1"/>
    <xf numFmtId="165" fontId="25" fillId="0" borderId="0" xfId="0" applyNumberFormat="1" applyFont="1" applyAlignment="1" applyProtection="1">
      <alignment horizontal="center"/>
      <protection locked="0"/>
    </xf>
    <xf numFmtId="165" fontId="25" fillId="0" borderId="19" xfId="0" applyNumberFormat="1" applyFont="1" applyBorder="1" applyAlignment="1" applyProtection="1">
      <alignment horizontal="center"/>
      <protection locked="0"/>
    </xf>
    <xf numFmtId="165" fontId="25" fillId="0" borderId="11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14" fontId="25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14" fontId="25" fillId="0" borderId="19" xfId="0" applyNumberFormat="1" applyFont="1" applyBorder="1" applyAlignment="1" applyProtection="1">
      <alignment horizontal="left"/>
      <protection locked="0"/>
    </xf>
    <xf numFmtId="0" fontId="25" fillId="0" borderId="19" xfId="0" applyFont="1" applyBorder="1" applyAlignment="1" applyProtection="1">
      <alignment horizontal="left"/>
      <protection locked="0"/>
    </xf>
    <xf numFmtId="14" fontId="25" fillId="0" borderId="11" xfId="0" applyNumberFormat="1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165" fontId="25" fillId="0" borderId="23" xfId="0" applyNumberFormat="1" applyFont="1" applyBorder="1" applyAlignment="1" applyProtection="1">
      <alignment horizontal="center"/>
      <protection locked="0"/>
    </xf>
    <xf numFmtId="2" fontId="26" fillId="0" borderId="15" xfId="0" applyNumberFormat="1" applyFont="1" applyBorder="1"/>
    <xf numFmtId="0" fontId="27" fillId="0" borderId="11" xfId="0" applyFont="1" applyBorder="1" applyAlignment="1">
      <alignment horizontal="right"/>
    </xf>
    <xf numFmtId="168" fontId="22" fillId="0" borderId="11" xfId="0" applyNumberFormat="1" applyFont="1" applyBorder="1" applyAlignment="1">
      <alignment horizontal="left"/>
    </xf>
    <xf numFmtId="0" fontId="23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5" fontId="25" fillId="0" borderId="19" xfId="0" applyNumberFormat="1" applyFont="1" applyBorder="1" applyAlignment="1">
      <alignment horizontal="center"/>
    </xf>
    <xf numFmtId="165" fontId="25" fillId="0" borderId="0" xfId="0" applyNumberFormat="1" applyFont="1"/>
    <xf numFmtId="165" fontId="25" fillId="0" borderId="19" xfId="0" applyNumberFormat="1" applyFont="1" applyBorder="1"/>
    <xf numFmtId="2" fontId="25" fillId="0" borderId="0" xfId="0" applyNumberFormat="1" applyFont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3" fillId="0" borderId="11" xfId="0" applyFont="1" applyBorder="1"/>
    <xf numFmtId="166" fontId="22" fillId="0" borderId="23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166" fontId="22" fillId="0" borderId="19" xfId="0" applyNumberFormat="1" applyFont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8" fontId="22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168" fontId="22" fillId="0" borderId="0" xfId="0" applyNumberFormat="1" applyFont="1"/>
    <xf numFmtId="0" fontId="27" fillId="0" borderId="0" xfId="0" applyFont="1" applyAlignment="1">
      <alignment horizontal="right"/>
    </xf>
    <xf numFmtId="0" fontId="25" fillId="0" borderId="0" xfId="0" quotePrefix="1" applyFont="1" applyAlignment="1" applyProtection="1">
      <alignment horizontal="center" vertical="center" wrapText="1"/>
      <protection locked="0"/>
    </xf>
    <xf numFmtId="0" fontId="25" fillId="0" borderId="19" xfId="0" quotePrefix="1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21" xfId="0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19" xfId="0" applyFont="1" applyBorder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9" fontId="24" fillId="0" borderId="0" xfId="0" applyNumberFormat="1" applyFont="1" applyAlignment="1" applyProtection="1">
      <alignment horizontal="center"/>
      <protection locked="0"/>
    </xf>
    <xf numFmtId="9" fontId="32" fillId="0" borderId="0" xfId="0" applyNumberFormat="1" applyFont="1" applyAlignment="1" applyProtection="1">
      <alignment horizontal="center"/>
      <protection locked="0"/>
    </xf>
    <xf numFmtId="173" fontId="32" fillId="0" borderId="0" xfId="0" applyNumberFormat="1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</cellXfs>
  <cellStyles count="4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2 2" xfId="46" xr:uid="{00000000-0005-0000-0000-00001C000000}"/>
    <cellStyle name="Comma 3" xfId="29" xr:uid="{00000000-0005-0000-0000-00001D000000}"/>
    <cellStyle name="Explanatory Text 2" xfId="31" xr:uid="{00000000-0005-0000-0000-00001E000000}"/>
    <cellStyle name="Good 2" xfId="32" xr:uid="{00000000-0005-0000-0000-00001F000000}"/>
    <cellStyle name="Heading 1 2" xfId="33" xr:uid="{00000000-0005-0000-0000-000020000000}"/>
    <cellStyle name="Heading 2 2" xfId="34" xr:uid="{00000000-0005-0000-0000-000021000000}"/>
    <cellStyle name="Heading 3 2" xfId="35" xr:uid="{00000000-0005-0000-0000-000022000000}"/>
    <cellStyle name="Heading 4 2" xfId="36" xr:uid="{00000000-0005-0000-0000-000023000000}"/>
    <cellStyle name="Input 2" xfId="37" xr:uid="{00000000-0005-0000-0000-000024000000}"/>
    <cellStyle name="Linked Cell 2" xfId="38" xr:uid="{00000000-0005-0000-0000-000025000000}"/>
    <cellStyle name="Neutral 2" xfId="39" xr:uid="{00000000-0005-0000-0000-000026000000}"/>
    <cellStyle name="Normaallaad" xfId="0" builtinId="0"/>
    <cellStyle name="Normal 2" xfId="40" xr:uid="{00000000-0005-0000-0000-000028000000}"/>
    <cellStyle name="Normal 3" xfId="1" xr:uid="{00000000-0005-0000-0000-000029000000}"/>
    <cellStyle name="Normal 4" xfId="47" xr:uid="{00000000-0005-0000-0000-00002A000000}"/>
    <cellStyle name="Note 2" xfId="41" xr:uid="{00000000-0005-0000-0000-00002B000000}"/>
    <cellStyle name="Output 2" xfId="42" xr:uid="{00000000-0005-0000-0000-00002C000000}"/>
    <cellStyle name="Title 2" xfId="43" xr:uid="{00000000-0005-0000-0000-00002D000000}"/>
    <cellStyle name="Total 2" xfId="44" xr:uid="{00000000-0005-0000-0000-00002E000000}"/>
    <cellStyle name="Warning Text 2" xfId="45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zoomScaleNormal="100" workbookViewId="0">
      <selection activeCell="H21" sqref="H21"/>
    </sheetView>
  </sheetViews>
  <sheetFormatPr defaultColWidth="9.140625" defaultRowHeight="12.75" x14ac:dyDescent="0.2"/>
  <cols>
    <col min="1" max="1" width="7" style="2" customWidth="1"/>
    <col min="2" max="2" width="20.5703125" style="2" customWidth="1"/>
    <col min="3" max="3" width="30.28515625" style="3" bestFit="1" customWidth="1"/>
    <col min="4" max="4" width="44.42578125" style="2" customWidth="1"/>
    <col min="5" max="5" width="11.28515625" style="2" customWidth="1"/>
    <col min="6" max="6" width="12.140625" style="2" customWidth="1"/>
    <col min="7" max="7" width="17.5703125" style="3" customWidth="1"/>
    <col min="8" max="8" width="16.140625" style="2" customWidth="1"/>
    <col min="9" max="9" width="16.7109375" style="38" customWidth="1"/>
    <col min="10" max="10" width="13.7109375" style="2" customWidth="1"/>
    <col min="11" max="11" width="17.28515625" style="38" customWidth="1"/>
    <col min="12" max="12" width="11.42578125" style="38" customWidth="1"/>
    <col min="13" max="13" width="24.28515625" style="2" customWidth="1"/>
    <col min="14" max="14" width="9.140625" style="2" customWidth="1"/>
    <col min="15" max="15" width="14.7109375" style="38" bestFit="1" customWidth="1"/>
    <col min="16" max="16" width="13.42578125" style="38" bestFit="1" customWidth="1"/>
    <col min="17" max="17" width="12.42578125" style="38" bestFit="1" customWidth="1"/>
    <col min="18" max="18" width="14.7109375" style="38" bestFit="1" customWidth="1"/>
    <col min="19" max="16384" width="9.140625" style="2"/>
  </cols>
  <sheetData>
    <row r="1" spans="1:18" ht="16.5" customHeight="1" x14ac:dyDescent="0.2">
      <c r="A1" s="37" t="s">
        <v>29</v>
      </c>
      <c r="B1" s="38"/>
      <c r="C1" s="65"/>
      <c r="F1" s="113" t="s">
        <v>36</v>
      </c>
    </row>
    <row r="2" spans="1:18" ht="17.25" customHeight="1" x14ac:dyDescent="0.2">
      <c r="A2" s="37" t="s">
        <v>30</v>
      </c>
      <c r="B2" s="38"/>
      <c r="C2" s="66"/>
      <c r="F2" s="110">
        <v>0.05</v>
      </c>
      <c r="G2" s="68" t="s">
        <v>32</v>
      </c>
    </row>
    <row r="3" spans="1:18" ht="17.25" customHeight="1" x14ac:dyDescent="0.2">
      <c r="A3" s="37" t="s">
        <v>27</v>
      </c>
      <c r="B3" s="38"/>
      <c r="C3" s="66"/>
      <c r="F3" s="111">
        <v>0.09</v>
      </c>
      <c r="G3" s="68" t="s">
        <v>33</v>
      </c>
    </row>
    <row r="4" spans="1:18" ht="17.25" customHeight="1" x14ac:dyDescent="0.2">
      <c r="A4" s="37" t="s">
        <v>28</v>
      </c>
      <c r="B4" s="38"/>
      <c r="C4" s="66"/>
      <c r="F4" s="111">
        <v>7.0000000000000007E-2</v>
      </c>
      <c r="G4" s="108" t="s">
        <v>34</v>
      </c>
    </row>
    <row r="5" spans="1:18" s="38" customFormat="1" ht="16.5" customHeight="1" thickBot="1" x14ac:dyDescent="0.25">
      <c r="C5" s="47"/>
      <c r="F5" s="112">
        <v>2.5000000000000001E-2</v>
      </c>
      <c r="G5" s="109" t="s">
        <v>35</v>
      </c>
    </row>
    <row r="6" spans="1:18" s="38" customFormat="1" ht="13.5" thickBot="1" x14ac:dyDescent="0.25">
      <c r="C6" s="47"/>
      <c r="D6" s="48"/>
      <c r="E6" s="48"/>
      <c r="G6" s="47"/>
      <c r="J6" s="49"/>
      <c r="K6" s="52" t="s">
        <v>11</v>
      </c>
      <c r="L6" s="52">
        <f>SUM(L9:L38)</f>
        <v>0</v>
      </c>
      <c r="M6" s="75"/>
      <c r="O6" s="49">
        <f>SUM(O9:O38)</f>
        <v>0</v>
      </c>
      <c r="P6" s="52">
        <f>SUM(P9:P38)</f>
        <v>0</v>
      </c>
      <c r="Q6" s="52">
        <f>SUM(Q9:Q38)</f>
        <v>0</v>
      </c>
      <c r="R6" s="55">
        <f>SUM(R9:R38)</f>
        <v>0</v>
      </c>
    </row>
    <row r="7" spans="1:18" s="38" customFormat="1" ht="13.5" thickBot="1" x14ac:dyDescent="0.25">
      <c r="C7" s="47"/>
      <c r="G7" s="47"/>
      <c r="I7" s="57"/>
      <c r="J7" s="57"/>
      <c r="K7" s="76" t="s">
        <v>24</v>
      </c>
      <c r="L7" s="77">
        <v>30</v>
      </c>
    </row>
    <row r="8" spans="1:18" s="83" customFormat="1" ht="26.25" thickBot="1" x14ac:dyDescent="0.3">
      <c r="A8" s="78" t="s">
        <v>31</v>
      </c>
      <c r="B8" s="79" t="s">
        <v>25</v>
      </c>
      <c r="C8" s="80" t="s">
        <v>0</v>
      </c>
      <c r="D8" s="80" t="s">
        <v>1</v>
      </c>
      <c r="E8" s="80" t="s">
        <v>5</v>
      </c>
      <c r="F8" s="80" t="s">
        <v>2</v>
      </c>
      <c r="G8" s="80" t="s">
        <v>3</v>
      </c>
      <c r="H8" s="80" t="s">
        <v>7</v>
      </c>
      <c r="I8" s="81" t="s">
        <v>8</v>
      </c>
      <c r="J8" s="81" t="s">
        <v>9</v>
      </c>
      <c r="K8" s="81" t="s">
        <v>10</v>
      </c>
      <c r="L8" s="80" t="s">
        <v>4</v>
      </c>
      <c r="M8" s="82" t="s">
        <v>6</v>
      </c>
      <c r="O8" s="84" t="s">
        <v>12</v>
      </c>
      <c r="P8" s="85" t="s">
        <v>13</v>
      </c>
      <c r="Q8" s="85" t="s">
        <v>14</v>
      </c>
      <c r="R8" s="82" t="s">
        <v>15</v>
      </c>
    </row>
    <row r="9" spans="1:18" x14ac:dyDescent="0.2">
      <c r="A9" s="5">
        <v>1</v>
      </c>
      <c r="B9" s="6"/>
      <c r="C9" s="68"/>
      <c r="D9" s="68"/>
      <c r="E9" s="7"/>
      <c r="F9" s="102">
        <v>5</v>
      </c>
      <c r="G9" s="9"/>
      <c r="H9" s="7"/>
      <c r="I9" s="86" t="str">
        <f t="shared" ref="I9:I13" si="0">IF(E9,SUM(G9/E9*H9),"0")</f>
        <v>0</v>
      </c>
      <c r="J9" s="7"/>
      <c r="K9" s="88" t="str">
        <f t="shared" ref="K9:K13" si="1">IF(E9,SUM(G9/E9*J9),"0")</f>
        <v>0</v>
      </c>
      <c r="L9" s="90" t="str">
        <f>_xlfn.IFS((G9+I9+K9)*0.01*F9&gt;30,(G9+I9+K9)*0.01*F9,(G9+I9+K9)*0.01*F9&gt;0,30,(G9+I9+K9)*0.01*F9=0,"0")</f>
        <v>0</v>
      </c>
      <c r="M9" s="10"/>
      <c r="O9" s="61">
        <f t="shared" ref="O9:O15" si="2">0.78*L9</f>
        <v>0</v>
      </c>
      <c r="P9" s="61">
        <f>L9-O9</f>
        <v>0</v>
      </c>
      <c r="Q9" s="61">
        <f>1.22*P9-P9</f>
        <v>0</v>
      </c>
      <c r="R9" s="61">
        <f>O9+P9+Q9</f>
        <v>0</v>
      </c>
    </row>
    <row r="10" spans="1:18" x14ac:dyDescent="0.2">
      <c r="A10" s="5">
        <v>2</v>
      </c>
      <c r="B10" s="6"/>
      <c r="C10" s="69"/>
      <c r="D10" s="68"/>
      <c r="E10" s="7"/>
      <c r="F10" s="102">
        <v>5</v>
      </c>
      <c r="G10" s="9"/>
      <c r="H10" s="7"/>
      <c r="I10" s="86" t="str">
        <f t="shared" si="0"/>
        <v>0</v>
      </c>
      <c r="J10" s="7"/>
      <c r="K10" s="88" t="str">
        <f t="shared" si="1"/>
        <v>0</v>
      </c>
      <c r="L10" s="90" t="str">
        <f>_xlfn.IFS((G10+I10+K10)*0.01*F10&gt;30,(G10+I10+K10)*0.01*F10,(G10+I10+K10)*0.01*F10&gt;0,30,(G10+I10+K10)*0.01*F10=0,"0")</f>
        <v>0</v>
      </c>
      <c r="M10" s="10"/>
      <c r="O10" s="61">
        <f t="shared" si="2"/>
        <v>0</v>
      </c>
      <c r="P10" s="61">
        <f t="shared" ref="P10:P15" si="3">L10-O10</f>
        <v>0</v>
      </c>
      <c r="Q10" s="61">
        <f t="shared" ref="Q10:Q38" si="4">1.22*P10-P10</f>
        <v>0</v>
      </c>
      <c r="R10" s="61">
        <f t="shared" ref="R10:R15" si="5">O10+P10+Q10</f>
        <v>0</v>
      </c>
    </row>
    <row r="11" spans="1:18" x14ac:dyDescent="0.2">
      <c r="A11" s="5">
        <v>3</v>
      </c>
      <c r="B11" s="6"/>
      <c r="C11" s="69"/>
      <c r="D11" s="68"/>
      <c r="E11" s="7"/>
      <c r="F11" s="102">
        <v>5</v>
      </c>
      <c r="G11" s="9"/>
      <c r="H11" s="7"/>
      <c r="I11" s="86" t="str">
        <f t="shared" si="0"/>
        <v>0</v>
      </c>
      <c r="J11" s="7"/>
      <c r="K11" s="88" t="str">
        <f t="shared" si="1"/>
        <v>0</v>
      </c>
      <c r="L11" s="90" t="str">
        <f t="shared" ref="L11:L38" si="6">_xlfn.IFS((G11+I11+K11)*0.01*F11&gt;30,(G11+I11+K11)*0.01*F11,(G11+I11+K11)*0.01*F11&gt;0,30,(G11+I11+K11)*0.01*F11=0,"0")</f>
        <v>0</v>
      </c>
      <c r="M11" s="10"/>
      <c r="O11" s="61">
        <f t="shared" si="2"/>
        <v>0</v>
      </c>
      <c r="P11" s="61">
        <f t="shared" si="3"/>
        <v>0</v>
      </c>
      <c r="Q11" s="61">
        <f t="shared" si="4"/>
        <v>0</v>
      </c>
      <c r="R11" s="61">
        <f t="shared" si="5"/>
        <v>0</v>
      </c>
    </row>
    <row r="12" spans="1:18" x14ac:dyDescent="0.2">
      <c r="A12" s="5">
        <v>4</v>
      </c>
      <c r="B12" s="6"/>
      <c r="C12" s="69"/>
      <c r="D12" s="68"/>
      <c r="E12" s="7"/>
      <c r="F12" s="102">
        <v>5</v>
      </c>
      <c r="G12" s="9"/>
      <c r="H12" s="7"/>
      <c r="I12" s="86" t="str">
        <f t="shared" si="0"/>
        <v>0</v>
      </c>
      <c r="J12" s="7"/>
      <c r="K12" s="88" t="str">
        <f t="shared" si="1"/>
        <v>0</v>
      </c>
      <c r="L12" s="90" t="str">
        <f t="shared" si="6"/>
        <v>0</v>
      </c>
      <c r="M12" s="10"/>
      <c r="O12" s="61">
        <f t="shared" si="2"/>
        <v>0</v>
      </c>
      <c r="P12" s="61">
        <f t="shared" si="3"/>
        <v>0</v>
      </c>
      <c r="Q12" s="61">
        <f t="shared" si="4"/>
        <v>0</v>
      </c>
      <c r="R12" s="61">
        <f t="shared" si="5"/>
        <v>0</v>
      </c>
    </row>
    <row r="13" spans="1:18" x14ac:dyDescent="0.2">
      <c r="A13" s="13">
        <v>5</v>
      </c>
      <c r="B13" s="14"/>
      <c r="C13" s="71"/>
      <c r="D13" s="65"/>
      <c r="E13" s="16"/>
      <c r="F13" s="103">
        <v>5</v>
      </c>
      <c r="G13" s="17"/>
      <c r="H13" s="16"/>
      <c r="I13" s="87" t="str">
        <f t="shared" si="0"/>
        <v>0</v>
      </c>
      <c r="J13" s="16"/>
      <c r="K13" s="89" t="str">
        <f t="shared" si="1"/>
        <v>0</v>
      </c>
      <c r="L13" s="91" t="str">
        <f t="shared" si="6"/>
        <v>0</v>
      </c>
      <c r="M13" s="18"/>
      <c r="O13" s="61">
        <f t="shared" si="2"/>
        <v>0</v>
      </c>
      <c r="P13" s="61">
        <f t="shared" si="3"/>
        <v>0</v>
      </c>
      <c r="Q13" s="61">
        <f t="shared" si="4"/>
        <v>0</v>
      </c>
      <c r="R13" s="61">
        <f t="shared" si="5"/>
        <v>0</v>
      </c>
    </row>
    <row r="14" spans="1:18" x14ac:dyDescent="0.2">
      <c r="A14" s="5">
        <v>6</v>
      </c>
      <c r="B14" s="6"/>
      <c r="C14" s="69"/>
      <c r="D14" s="68"/>
      <c r="E14" s="7"/>
      <c r="F14" s="102">
        <v>5</v>
      </c>
      <c r="G14" s="9"/>
      <c r="H14" s="7"/>
      <c r="I14" s="86" t="str">
        <f t="shared" ref="I14:I38" si="7">IF(E14,SUM(G14/E14*H14),"0")</f>
        <v>0</v>
      </c>
      <c r="J14" s="7"/>
      <c r="K14" s="88" t="str">
        <f t="shared" ref="K14:K15" si="8">IF(E14,SUM(G14/E14*J14),"0")</f>
        <v>0</v>
      </c>
      <c r="L14" s="90" t="str">
        <f t="shared" si="6"/>
        <v>0</v>
      </c>
      <c r="M14" s="10"/>
      <c r="O14" s="61">
        <f t="shared" si="2"/>
        <v>0</v>
      </c>
      <c r="P14" s="61">
        <f t="shared" si="3"/>
        <v>0</v>
      </c>
      <c r="Q14" s="61">
        <f t="shared" si="4"/>
        <v>0</v>
      </c>
      <c r="R14" s="61">
        <f t="shared" si="5"/>
        <v>0</v>
      </c>
    </row>
    <row r="15" spans="1:18" x14ac:dyDescent="0.2">
      <c r="A15" s="5">
        <v>7</v>
      </c>
      <c r="B15" s="6"/>
      <c r="C15" s="69"/>
      <c r="D15" s="68"/>
      <c r="E15" s="7"/>
      <c r="F15" s="102">
        <v>5</v>
      </c>
      <c r="G15" s="9"/>
      <c r="H15" s="7"/>
      <c r="I15" s="86" t="str">
        <f t="shared" si="7"/>
        <v>0</v>
      </c>
      <c r="J15" s="7"/>
      <c r="K15" s="88" t="str">
        <f t="shared" si="8"/>
        <v>0</v>
      </c>
      <c r="L15" s="90" t="str">
        <f t="shared" si="6"/>
        <v>0</v>
      </c>
      <c r="M15" s="10"/>
      <c r="O15" s="61">
        <f t="shared" si="2"/>
        <v>0</v>
      </c>
      <c r="P15" s="61">
        <f t="shared" si="3"/>
        <v>0</v>
      </c>
      <c r="Q15" s="61">
        <f t="shared" si="4"/>
        <v>0</v>
      </c>
      <c r="R15" s="61">
        <f t="shared" si="5"/>
        <v>0</v>
      </c>
    </row>
    <row r="16" spans="1:18" x14ac:dyDescent="0.2">
      <c r="A16" s="5">
        <v>8</v>
      </c>
      <c r="B16" s="6"/>
      <c r="C16" s="69"/>
      <c r="D16" s="68"/>
      <c r="E16" s="19"/>
      <c r="F16" s="102">
        <v>5</v>
      </c>
      <c r="G16" s="9"/>
      <c r="H16" s="7"/>
      <c r="I16" s="86" t="str">
        <f t="shared" si="7"/>
        <v>0</v>
      </c>
      <c r="J16" s="7"/>
      <c r="K16" s="88" t="str">
        <f>IF(E16,SUM(G16/E16*J16),"0")</f>
        <v>0</v>
      </c>
      <c r="L16" s="90" t="str">
        <f t="shared" si="6"/>
        <v>0</v>
      </c>
      <c r="M16" s="10"/>
      <c r="O16" s="61">
        <f t="shared" ref="O16:O38" si="9">0.78*L16</f>
        <v>0</v>
      </c>
      <c r="P16" s="61">
        <f t="shared" ref="P16:P38" si="10">L16-O16</f>
        <v>0</v>
      </c>
      <c r="Q16" s="61">
        <f t="shared" si="4"/>
        <v>0</v>
      </c>
      <c r="R16" s="61">
        <f t="shared" ref="R16:R38" si="11">O16+P16+Q16</f>
        <v>0</v>
      </c>
    </row>
    <row r="17" spans="1:18" x14ac:dyDescent="0.2">
      <c r="A17" s="5">
        <v>9</v>
      </c>
      <c r="B17" s="6"/>
      <c r="C17" s="69"/>
      <c r="D17" s="68"/>
      <c r="E17" s="7"/>
      <c r="F17" s="102">
        <v>5</v>
      </c>
      <c r="G17" s="9"/>
      <c r="H17" s="7"/>
      <c r="I17" s="86" t="str">
        <f t="shared" si="7"/>
        <v>0</v>
      </c>
      <c r="J17" s="7"/>
      <c r="K17" s="88" t="str">
        <f t="shared" ref="K17:K38" si="12">IF(E17,SUM(G17/E17*J17),"0")</f>
        <v>0</v>
      </c>
      <c r="L17" s="90" t="str">
        <f t="shared" si="6"/>
        <v>0</v>
      </c>
      <c r="M17" s="10"/>
      <c r="O17" s="61">
        <f t="shared" si="9"/>
        <v>0</v>
      </c>
      <c r="P17" s="61">
        <f t="shared" si="10"/>
        <v>0</v>
      </c>
      <c r="Q17" s="61">
        <f t="shared" si="4"/>
        <v>0</v>
      </c>
      <c r="R17" s="61">
        <f t="shared" si="11"/>
        <v>0</v>
      </c>
    </row>
    <row r="18" spans="1:18" x14ac:dyDescent="0.2">
      <c r="A18" s="13">
        <v>10</v>
      </c>
      <c r="B18" s="14"/>
      <c r="C18" s="71"/>
      <c r="D18" s="65"/>
      <c r="E18" s="16"/>
      <c r="F18" s="103">
        <v>5</v>
      </c>
      <c r="G18" s="17"/>
      <c r="H18" s="20"/>
      <c r="I18" s="87" t="str">
        <f t="shared" si="7"/>
        <v>0</v>
      </c>
      <c r="J18" s="16"/>
      <c r="K18" s="89" t="str">
        <f t="shared" si="12"/>
        <v>0</v>
      </c>
      <c r="L18" s="91" t="str">
        <f t="shared" si="6"/>
        <v>0</v>
      </c>
      <c r="M18" s="18"/>
      <c r="O18" s="61">
        <f t="shared" si="9"/>
        <v>0</v>
      </c>
      <c r="P18" s="61">
        <f t="shared" si="10"/>
        <v>0</v>
      </c>
      <c r="Q18" s="61">
        <f t="shared" si="4"/>
        <v>0</v>
      </c>
      <c r="R18" s="61">
        <f t="shared" si="11"/>
        <v>0</v>
      </c>
    </row>
    <row r="19" spans="1:18" x14ac:dyDescent="0.2">
      <c r="A19" s="5">
        <v>11</v>
      </c>
      <c r="B19" s="6"/>
      <c r="C19" s="68"/>
      <c r="D19" s="68"/>
      <c r="E19" s="7"/>
      <c r="F19" s="102">
        <v>5</v>
      </c>
      <c r="G19" s="9"/>
      <c r="I19" s="86" t="str">
        <f t="shared" si="7"/>
        <v>0</v>
      </c>
      <c r="K19" s="88" t="str">
        <f t="shared" si="12"/>
        <v>0</v>
      </c>
      <c r="L19" s="90" t="str">
        <f t="shared" si="6"/>
        <v>0</v>
      </c>
      <c r="M19" s="10"/>
      <c r="O19" s="61">
        <f t="shared" si="9"/>
        <v>0</v>
      </c>
      <c r="P19" s="61">
        <f t="shared" si="10"/>
        <v>0</v>
      </c>
      <c r="Q19" s="61">
        <f t="shared" si="4"/>
        <v>0</v>
      </c>
      <c r="R19" s="61">
        <f t="shared" si="11"/>
        <v>0</v>
      </c>
    </row>
    <row r="20" spans="1:18" x14ac:dyDescent="0.2">
      <c r="A20" s="5">
        <v>12</v>
      </c>
      <c r="B20" s="6"/>
      <c r="C20" s="68"/>
      <c r="D20" s="68"/>
      <c r="E20" s="7"/>
      <c r="F20" s="102">
        <v>5</v>
      </c>
      <c r="G20" s="9"/>
      <c r="I20" s="86" t="str">
        <f t="shared" si="7"/>
        <v>0</v>
      </c>
      <c r="K20" s="88" t="str">
        <f t="shared" si="12"/>
        <v>0</v>
      </c>
      <c r="L20" s="90" t="str">
        <f t="shared" si="6"/>
        <v>0</v>
      </c>
      <c r="M20" s="10"/>
      <c r="O20" s="61">
        <f t="shared" si="9"/>
        <v>0</v>
      </c>
      <c r="P20" s="61">
        <f t="shared" si="10"/>
        <v>0</v>
      </c>
      <c r="Q20" s="61">
        <f t="shared" si="4"/>
        <v>0</v>
      </c>
      <c r="R20" s="61">
        <f t="shared" si="11"/>
        <v>0</v>
      </c>
    </row>
    <row r="21" spans="1:18" x14ac:dyDescent="0.2">
      <c r="A21" s="5">
        <v>13</v>
      </c>
      <c r="B21" s="6"/>
      <c r="C21" s="68"/>
      <c r="D21" s="68"/>
      <c r="E21" s="7"/>
      <c r="F21" s="102">
        <v>5</v>
      </c>
      <c r="G21" s="9"/>
      <c r="I21" s="86" t="str">
        <f t="shared" si="7"/>
        <v>0</v>
      </c>
      <c r="K21" s="88" t="str">
        <f t="shared" si="12"/>
        <v>0</v>
      </c>
      <c r="L21" s="90" t="str">
        <f t="shared" si="6"/>
        <v>0</v>
      </c>
      <c r="M21" s="10"/>
      <c r="O21" s="61">
        <f t="shared" si="9"/>
        <v>0</v>
      </c>
      <c r="P21" s="61">
        <f t="shared" si="10"/>
        <v>0</v>
      </c>
      <c r="Q21" s="61">
        <f t="shared" si="4"/>
        <v>0</v>
      </c>
      <c r="R21" s="61">
        <f t="shared" si="11"/>
        <v>0</v>
      </c>
    </row>
    <row r="22" spans="1:18" x14ac:dyDescent="0.2">
      <c r="A22" s="5">
        <v>14</v>
      </c>
      <c r="B22" s="6"/>
      <c r="C22" s="68"/>
      <c r="D22" s="68"/>
      <c r="E22" s="7"/>
      <c r="F22" s="102">
        <v>5</v>
      </c>
      <c r="G22" s="9"/>
      <c r="I22" s="86" t="str">
        <f t="shared" si="7"/>
        <v>0</v>
      </c>
      <c r="K22" s="88" t="str">
        <f t="shared" si="12"/>
        <v>0</v>
      </c>
      <c r="L22" s="90" t="str">
        <f t="shared" si="6"/>
        <v>0</v>
      </c>
      <c r="M22" s="10"/>
      <c r="O22" s="61">
        <f t="shared" si="9"/>
        <v>0</v>
      </c>
      <c r="P22" s="61">
        <f t="shared" si="10"/>
        <v>0</v>
      </c>
      <c r="Q22" s="61">
        <f t="shared" si="4"/>
        <v>0</v>
      </c>
      <c r="R22" s="61">
        <f t="shared" si="11"/>
        <v>0</v>
      </c>
    </row>
    <row r="23" spans="1:18" x14ac:dyDescent="0.2">
      <c r="A23" s="13">
        <v>15</v>
      </c>
      <c r="B23" s="14"/>
      <c r="C23" s="65"/>
      <c r="D23" s="65"/>
      <c r="E23" s="16"/>
      <c r="F23" s="103">
        <v>5</v>
      </c>
      <c r="G23" s="17"/>
      <c r="H23" s="21"/>
      <c r="I23" s="87" t="str">
        <f t="shared" si="7"/>
        <v>0</v>
      </c>
      <c r="J23" s="21"/>
      <c r="K23" s="89" t="str">
        <f t="shared" si="12"/>
        <v>0</v>
      </c>
      <c r="L23" s="91" t="str">
        <f t="shared" si="6"/>
        <v>0</v>
      </c>
      <c r="M23" s="18"/>
      <c r="O23" s="61">
        <f t="shared" si="9"/>
        <v>0</v>
      </c>
      <c r="P23" s="61">
        <f t="shared" si="10"/>
        <v>0</v>
      </c>
      <c r="Q23" s="61">
        <f t="shared" si="4"/>
        <v>0</v>
      </c>
      <c r="R23" s="61">
        <f t="shared" si="11"/>
        <v>0</v>
      </c>
    </row>
    <row r="24" spans="1:18" x14ac:dyDescent="0.2">
      <c r="A24" s="5">
        <v>16</v>
      </c>
      <c r="B24" s="6"/>
      <c r="C24" s="68"/>
      <c r="D24" s="68"/>
      <c r="E24" s="7"/>
      <c r="F24" s="102">
        <v>5</v>
      </c>
      <c r="G24" s="9"/>
      <c r="I24" s="86" t="str">
        <f t="shared" si="7"/>
        <v>0</v>
      </c>
      <c r="K24" s="88" t="str">
        <f t="shared" si="12"/>
        <v>0</v>
      </c>
      <c r="L24" s="90" t="str">
        <f t="shared" si="6"/>
        <v>0</v>
      </c>
      <c r="M24" s="10"/>
      <c r="O24" s="61">
        <f t="shared" si="9"/>
        <v>0</v>
      </c>
      <c r="P24" s="61">
        <f t="shared" si="10"/>
        <v>0</v>
      </c>
      <c r="Q24" s="61">
        <f t="shared" si="4"/>
        <v>0</v>
      </c>
      <c r="R24" s="61">
        <f t="shared" si="11"/>
        <v>0</v>
      </c>
    </row>
    <row r="25" spans="1:18" x14ac:dyDescent="0.2">
      <c r="A25" s="5">
        <v>17</v>
      </c>
      <c r="B25" s="6"/>
      <c r="C25" s="68"/>
      <c r="D25" s="68"/>
      <c r="E25" s="7"/>
      <c r="F25" s="102">
        <v>5</v>
      </c>
      <c r="G25" s="9"/>
      <c r="H25" s="22"/>
      <c r="I25" s="86" t="str">
        <f t="shared" si="7"/>
        <v>0</v>
      </c>
      <c r="K25" s="88" t="str">
        <f t="shared" si="12"/>
        <v>0</v>
      </c>
      <c r="L25" s="90" t="str">
        <f t="shared" si="6"/>
        <v>0</v>
      </c>
      <c r="M25" s="10"/>
      <c r="O25" s="61">
        <f t="shared" si="9"/>
        <v>0</v>
      </c>
      <c r="P25" s="61">
        <f t="shared" si="10"/>
        <v>0</v>
      </c>
      <c r="Q25" s="61">
        <f t="shared" si="4"/>
        <v>0</v>
      </c>
      <c r="R25" s="61">
        <f t="shared" si="11"/>
        <v>0</v>
      </c>
    </row>
    <row r="26" spans="1:18" x14ac:dyDescent="0.2">
      <c r="A26" s="5">
        <v>18</v>
      </c>
      <c r="B26" s="6"/>
      <c r="C26" s="68"/>
      <c r="D26" s="68"/>
      <c r="E26" s="7"/>
      <c r="F26" s="102">
        <v>5</v>
      </c>
      <c r="G26" s="9"/>
      <c r="I26" s="86" t="str">
        <f t="shared" si="7"/>
        <v>0</v>
      </c>
      <c r="K26" s="88" t="str">
        <f t="shared" si="12"/>
        <v>0</v>
      </c>
      <c r="L26" s="90" t="str">
        <f t="shared" si="6"/>
        <v>0</v>
      </c>
      <c r="M26" s="10"/>
      <c r="O26" s="61">
        <f t="shared" si="9"/>
        <v>0</v>
      </c>
      <c r="P26" s="61">
        <f t="shared" si="10"/>
        <v>0</v>
      </c>
      <c r="Q26" s="61">
        <f t="shared" si="4"/>
        <v>0</v>
      </c>
      <c r="R26" s="61">
        <f t="shared" si="11"/>
        <v>0</v>
      </c>
    </row>
    <row r="27" spans="1:18" x14ac:dyDescent="0.2">
      <c r="A27" s="5">
        <v>19</v>
      </c>
      <c r="B27" s="6"/>
      <c r="C27" s="68"/>
      <c r="D27" s="68"/>
      <c r="E27" s="7"/>
      <c r="F27" s="102">
        <v>5</v>
      </c>
      <c r="G27" s="9"/>
      <c r="I27" s="86" t="str">
        <f t="shared" si="7"/>
        <v>0</v>
      </c>
      <c r="K27" s="88" t="str">
        <f t="shared" si="12"/>
        <v>0</v>
      </c>
      <c r="L27" s="90" t="str">
        <f t="shared" si="6"/>
        <v>0</v>
      </c>
      <c r="M27" s="10"/>
      <c r="O27" s="61">
        <f t="shared" si="9"/>
        <v>0</v>
      </c>
      <c r="P27" s="61">
        <f t="shared" si="10"/>
        <v>0</v>
      </c>
      <c r="Q27" s="61">
        <f t="shared" si="4"/>
        <v>0</v>
      </c>
      <c r="R27" s="61">
        <f t="shared" si="11"/>
        <v>0</v>
      </c>
    </row>
    <row r="28" spans="1:18" x14ac:dyDescent="0.2">
      <c r="A28" s="13">
        <v>20</v>
      </c>
      <c r="B28" s="14"/>
      <c r="C28" s="65"/>
      <c r="D28" s="65"/>
      <c r="E28" s="16"/>
      <c r="F28" s="103">
        <v>5</v>
      </c>
      <c r="G28" s="17"/>
      <c r="H28" s="21"/>
      <c r="I28" s="87" t="str">
        <f t="shared" si="7"/>
        <v>0</v>
      </c>
      <c r="J28" s="21"/>
      <c r="K28" s="89" t="str">
        <f t="shared" si="12"/>
        <v>0</v>
      </c>
      <c r="L28" s="91" t="str">
        <f t="shared" si="6"/>
        <v>0</v>
      </c>
      <c r="M28" s="18"/>
      <c r="O28" s="61">
        <f t="shared" si="9"/>
        <v>0</v>
      </c>
      <c r="P28" s="61">
        <f t="shared" si="10"/>
        <v>0</v>
      </c>
      <c r="Q28" s="61">
        <f t="shared" si="4"/>
        <v>0</v>
      </c>
      <c r="R28" s="61">
        <f t="shared" si="11"/>
        <v>0</v>
      </c>
    </row>
    <row r="29" spans="1:18" x14ac:dyDescent="0.2">
      <c r="A29" s="5">
        <v>21</v>
      </c>
      <c r="B29" s="6"/>
      <c r="C29" s="68"/>
      <c r="D29" s="68"/>
      <c r="E29" s="7"/>
      <c r="F29" s="102">
        <v>5</v>
      </c>
      <c r="G29" s="9"/>
      <c r="I29" s="86" t="str">
        <f t="shared" si="7"/>
        <v>0</v>
      </c>
      <c r="K29" s="88" t="str">
        <f t="shared" si="12"/>
        <v>0</v>
      </c>
      <c r="L29" s="90" t="str">
        <f t="shared" si="6"/>
        <v>0</v>
      </c>
      <c r="M29" s="10"/>
      <c r="O29" s="61">
        <f t="shared" si="9"/>
        <v>0</v>
      </c>
      <c r="P29" s="61">
        <f t="shared" si="10"/>
        <v>0</v>
      </c>
      <c r="Q29" s="61">
        <f t="shared" si="4"/>
        <v>0</v>
      </c>
      <c r="R29" s="61">
        <f t="shared" si="11"/>
        <v>0</v>
      </c>
    </row>
    <row r="30" spans="1:18" x14ac:dyDescent="0.2">
      <c r="A30" s="5">
        <v>22</v>
      </c>
      <c r="B30" s="6"/>
      <c r="C30" s="68"/>
      <c r="D30" s="68"/>
      <c r="E30" s="7"/>
      <c r="F30" s="102">
        <v>5</v>
      </c>
      <c r="G30" s="9"/>
      <c r="I30" s="86" t="str">
        <f t="shared" si="7"/>
        <v>0</v>
      </c>
      <c r="K30" s="88" t="str">
        <f t="shared" si="12"/>
        <v>0</v>
      </c>
      <c r="L30" s="90" t="str">
        <f t="shared" si="6"/>
        <v>0</v>
      </c>
      <c r="M30" s="10"/>
      <c r="O30" s="61">
        <f t="shared" si="9"/>
        <v>0</v>
      </c>
      <c r="P30" s="61">
        <f t="shared" si="10"/>
        <v>0</v>
      </c>
      <c r="Q30" s="61">
        <f t="shared" si="4"/>
        <v>0</v>
      </c>
      <c r="R30" s="61">
        <f t="shared" si="11"/>
        <v>0</v>
      </c>
    </row>
    <row r="31" spans="1:18" x14ac:dyDescent="0.2">
      <c r="A31" s="5">
        <v>23</v>
      </c>
      <c r="B31" s="6"/>
      <c r="C31" s="68"/>
      <c r="D31" s="68"/>
      <c r="E31" s="7"/>
      <c r="F31" s="102">
        <v>5</v>
      </c>
      <c r="G31" s="9"/>
      <c r="I31" s="86" t="str">
        <f t="shared" si="7"/>
        <v>0</v>
      </c>
      <c r="K31" s="88" t="str">
        <f t="shared" si="12"/>
        <v>0</v>
      </c>
      <c r="L31" s="90" t="str">
        <f t="shared" si="6"/>
        <v>0</v>
      </c>
      <c r="M31" s="10"/>
      <c r="O31" s="61">
        <f t="shared" si="9"/>
        <v>0</v>
      </c>
      <c r="P31" s="61">
        <f t="shared" si="10"/>
        <v>0</v>
      </c>
      <c r="Q31" s="61">
        <f t="shared" si="4"/>
        <v>0</v>
      </c>
      <c r="R31" s="61">
        <f t="shared" si="11"/>
        <v>0</v>
      </c>
    </row>
    <row r="32" spans="1:18" x14ac:dyDescent="0.2">
      <c r="A32" s="5">
        <v>24</v>
      </c>
      <c r="B32" s="6"/>
      <c r="C32" s="68"/>
      <c r="D32" s="68"/>
      <c r="E32" s="7"/>
      <c r="F32" s="102">
        <v>5</v>
      </c>
      <c r="G32" s="9"/>
      <c r="I32" s="86" t="str">
        <f t="shared" si="7"/>
        <v>0</v>
      </c>
      <c r="K32" s="88" t="str">
        <f t="shared" si="12"/>
        <v>0</v>
      </c>
      <c r="L32" s="90" t="str">
        <f t="shared" si="6"/>
        <v>0</v>
      </c>
      <c r="M32" s="10"/>
      <c r="O32" s="61">
        <f t="shared" si="9"/>
        <v>0</v>
      </c>
      <c r="P32" s="61">
        <f t="shared" si="10"/>
        <v>0</v>
      </c>
      <c r="Q32" s="61">
        <f t="shared" si="4"/>
        <v>0</v>
      </c>
      <c r="R32" s="61">
        <f t="shared" si="11"/>
        <v>0</v>
      </c>
    </row>
    <row r="33" spans="1:18" x14ac:dyDescent="0.2">
      <c r="A33" s="13">
        <v>25</v>
      </c>
      <c r="B33" s="14"/>
      <c r="C33" s="65"/>
      <c r="D33" s="65"/>
      <c r="E33" s="16"/>
      <c r="F33" s="103">
        <v>5</v>
      </c>
      <c r="G33" s="17"/>
      <c r="H33" s="21"/>
      <c r="I33" s="87" t="str">
        <f t="shared" si="7"/>
        <v>0</v>
      </c>
      <c r="J33" s="21"/>
      <c r="K33" s="89" t="str">
        <f t="shared" si="12"/>
        <v>0</v>
      </c>
      <c r="L33" s="91" t="str">
        <f t="shared" si="6"/>
        <v>0</v>
      </c>
      <c r="M33" s="18"/>
      <c r="O33" s="61">
        <f t="shared" si="9"/>
        <v>0</v>
      </c>
      <c r="P33" s="61">
        <f t="shared" si="10"/>
        <v>0</v>
      </c>
      <c r="Q33" s="61">
        <f t="shared" si="4"/>
        <v>0</v>
      </c>
      <c r="R33" s="61">
        <f t="shared" si="11"/>
        <v>0</v>
      </c>
    </row>
    <row r="34" spans="1:18" x14ac:dyDescent="0.2">
      <c r="A34" s="5">
        <v>26</v>
      </c>
      <c r="B34" s="6"/>
      <c r="C34" s="68"/>
      <c r="D34" s="68"/>
      <c r="E34" s="7"/>
      <c r="F34" s="102">
        <v>5</v>
      </c>
      <c r="G34" s="9"/>
      <c r="I34" s="86" t="str">
        <f t="shared" si="7"/>
        <v>0</v>
      </c>
      <c r="K34" s="88" t="str">
        <f t="shared" si="12"/>
        <v>0</v>
      </c>
      <c r="L34" s="90" t="str">
        <f t="shared" si="6"/>
        <v>0</v>
      </c>
      <c r="M34" s="10"/>
      <c r="O34" s="61">
        <f t="shared" si="9"/>
        <v>0</v>
      </c>
      <c r="P34" s="61">
        <f t="shared" si="10"/>
        <v>0</v>
      </c>
      <c r="Q34" s="61">
        <f t="shared" si="4"/>
        <v>0</v>
      </c>
      <c r="R34" s="61">
        <f t="shared" si="11"/>
        <v>0</v>
      </c>
    </row>
    <row r="35" spans="1:18" x14ac:dyDescent="0.2">
      <c r="A35" s="5">
        <v>27</v>
      </c>
      <c r="B35" s="6"/>
      <c r="C35" s="68"/>
      <c r="D35" s="68"/>
      <c r="E35" s="7"/>
      <c r="F35" s="102">
        <v>5</v>
      </c>
      <c r="G35" s="9"/>
      <c r="H35" s="9"/>
      <c r="I35" s="86" t="str">
        <f t="shared" si="7"/>
        <v>0</v>
      </c>
      <c r="K35" s="88" t="str">
        <f t="shared" si="12"/>
        <v>0</v>
      </c>
      <c r="L35" s="90" t="str">
        <f t="shared" si="6"/>
        <v>0</v>
      </c>
      <c r="M35" s="10"/>
      <c r="O35" s="61">
        <f t="shared" si="9"/>
        <v>0</v>
      </c>
      <c r="P35" s="61">
        <f t="shared" si="10"/>
        <v>0</v>
      </c>
      <c r="Q35" s="61">
        <f t="shared" si="4"/>
        <v>0</v>
      </c>
      <c r="R35" s="61">
        <f t="shared" si="11"/>
        <v>0</v>
      </c>
    </row>
    <row r="36" spans="1:18" x14ac:dyDescent="0.2">
      <c r="A36" s="5">
        <v>28</v>
      </c>
      <c r="B36" s="6"/>
      <c r="C36" s="68"/>
      <c r="D36" s="68"/>
      <c r="E36" s="7"/>
      <c r="F36" s="102">
        <v>5</v>
      </c>
      <c r="G36" s="9"/>
      <c r="H36" s="9"/>
      <c r="I36" s="86" t="str">
        <f t="shared" si="7"/>
        <v>0</v>
      </c>
      <c r="K36" s="88" t="str">
        <f t="shared" si="12"/>
        <v>0</v>
      </c>
      <c r="L36" s="90" t="str">
        <f t="shared" si="6"/>
        <v>0</v>
      </c>
      <c r="M36" s="10"/>
      <c r="O36" s="61">
        <f t="shared" si="9"/>
        <v>0</v>
      </c>
      <c r="P36" s="61">
        <f t="shared" si="10"/>
        <v>0</v>
      </c>
      <c r="Q36" s="61">
        <f t="shared" si="4"/>
        <v>0</v>
      </c>
      <c r="R36" s="61">
        <f t="shared" si="11"/>
        <v>0</v>
      </c>
    </row>
    <row r="37" spans="1:18" x14ac:dyDescent="0.2">
      <c r="A37" s="5">
        <v>29</v>
      </c>
      <c r="B37" s="6"/>
      <c r="C37" s="68"/>
      <c r="D37" s="68"/>
      <c r="E37" s="7"/>
      <c r="F37" s="102">
        <v>5</v>
      </c>
      <c r="G37" s="9"/>
      <c r="H37" s="9"/>
      <c r="I37" s="86" t="str">
        <f t="shared" si="7"/>
        <v>0</v>
      </c>
      <c r="K37" s="88" t="str">
        <f t="shared" si="12"/>
        <v>0</v>
      </c>
      <c r="L37" s="90" t="str">
        <f t="shared" si="6"/>
        <v>0</v>
      </c>
      <c r="M37" s="10"/>
      <c r="O37" s="61">
        <f t="shared" si="9"/>
        <v>0</v>
      </c>
      <c r="P37" s="61">
        <f t="shared" si="10"/>
        <v>0</v>
      </c>
      <c r="Q37" s="61">
        <f t="shared" si="4"/>
        <v>0</v>
      </c>
      <c r="R37" s="61">
        <f t="shared" si="11"/>
        <v>0</v>
      </c>
    </row>
    <row r="38" spans="1:18" x14ac:dyDescent="0.2">
      <c r="A38" s="13">
        <v>30</v>
      </c>
      <c r="B38" s="14"/>
      <c r="C38" s="65"/>
      <c r="D38" s="65"/>
      <c r="E38" s="16"/>
      <c r="F38" s="103">
        <v>5</v>
      </c>
      <c r="G38" s="17"/>
      <c r="H38" s="17"/>
      <c r="I38" s="87" t="str">
        <f t="shared" si="7"/>
        <v>0</v>
      </c>
      <c r="J38" s="21"/>
      <c r="K38" s="89" t="str">
        <f t="shared" si="12"/>
        <v>0</v>
      </c>
      <c r="L38" s="91" t="str">
        <f t="shared" si="6"/>
        <v>0</v>
      </c>
      <c r="M38" s="18"/>
      <c r="O38" s="61">
        <f t="shared" si="9"/>
        <v>0</v>
      </c>
      <c r="P38" s="61">
        <f t="shared" si="10"/>
        <v>0</v>
      </c>
      <c r="Q38" s="61">
        <f t="shared" si="4"/>
        <v>0</v>
      </c>
      <c r="R38" s="61">
        <f t="shared" si="11"/>
        <v>0</v>
      </c>
    </row>
    <row r="45" spans="1:18" s="38" customFormat="1" x14ac:dyDescent="0.2">
      <c r="C45" s="47" t="str">
        <f>_xlfn.IFS(B45&gt;11000,"326",B45&gt;10000,"300",B45&gt;9000,"274",B45&gt;8000,"248",B45&gt;7000,"222",B45&gt;6000,"196",B45&gt;5000,"170",B45&gt;4000,"144",B45&gt;3000,"118",B45&gt;2000,"92",B45&gt;1000,"66",B45&gt;600,"40",B45&gt;300,"26",B45&gt;0,"16",B45=0," ")</f>
        <v xml:space="preserve"> </v>
      </c>
      <c r="G45" s="47"/>
    </row>
  </sheetData>
  <sheetProtection algorithmName="SHA-512" hashValue="IeG04H8WTAP5yzynCmvPbaMoXUVSrhbHuy2mypLYDPVKEGgj+s9B5eBx6JQzXVE49T2k013Houb21n1WXR/CQw==" saltValue="k51FLAr+MibWq7nJdU5mYg==" spinCount="100000" sheet="1" selectLockedCells="1"/>
  <dataValidations count="1">
    <dataValidation type="list" allowBlank="1" showInputMessage="1" showErrorMessage="1" sqref="F9:F38" xr:uid="{8947E53F-FEE0-451B-B3FB-33C14D9DA897}">
      <mc:AlternateContent xmlns:x12ac="http://schemas.microsoft.com/office/spreadsheetml/2011/1/ac" xmlns:mc="http://schemas.openxmlformats.org/markup-compatibility/2006">
        <mc:Choice Requires="x12ac">
          <x12ac:list>"2,5",5, 7, 9</x12ac:list>
        </mc:Choice>
        <mc:Fallback>
          <formula1>"2,5,5, 7, 9"</formula1>
        </mc:Fallback>
      </mc:AlternateContent>
    </dataValidation>
  </dataValidations>
  <pageMargins left="0.7" right="0.7" top="0.75" bottom="0.75" header="0.3" footer="0.3"/>
  <pageSetup paperSize="9" scale="42" orientation="landscape" r:id="rId1"/>
  <headerFooter>
    <oddHeader>&amp;R&amp;G</oddHeader>
  </headerFooter>
  <ignoredErrors>
    <ignoredError sqref="I13:I18 K9:K18 I19:I38 K19:K38 I10:I12 L10:L38" emptyCellReferenc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zoomScaleNormal="100" workbookViewId="0">
      <selection activeCell="E8" sqref="E8"/>
    </sheetView>
  </sheetViews>
  <sheetFormatPr defaultColWidth="9.140625" defaultRowHeight="12.75" x14ac:dyDescent="0.2"/>
  <cols>
    <col min="1" max="1" width="7" style="2" customWidth="1"/>
    <col min="2" max="2" width="20.85546875" style="2" customWidth="1"/>
    <col min="3" max="3" width="30.28515625" style="3" bestFit="1" customWidth="1"/>
    <col min="4" max="4" width="46.140625" style="2" customWidth="1"/>
    <col min="5" max="5" width="18.5703125" style="2" customWidth="1"/>
    <col min="6" max="6" width="19.140625" style="2" hidden="1" customWidth="1"/>
    <col min="7" max="7" width="20" style="3" hidden="1" customWidth="1"/>
    <col min="8" max="9" width="23.85546875" style="2" hidden="1" customWidth="1"/>
    <col min="10" max="10" width="16.28515625" style="2" hidden="1" customWidth="1"/>
    <col min="11" max="11" width="22.28515625" style="2" hidden="1" customWidth="1"/>
    <col min="12" max="12" width="14.5703125" style="38" customWidth="1"/>
    <col min="13" max="13" width="22.42578125" style="2" customWidth="1"/>
    <col min="14" max="14" width="9.140625" style="2"/>
    <col min="15" max="15" width="11.42578125" style="38" customWidth="1"/>
    <col min="16" max="16" width="12.42578125" style="38" customWidth="1"/>
    <col min="17" max="17" width="10.28515625" style="38" customWidth="1"/>
    <col min="18" max="18" width="11.5703125" style="38" customWidth="1"/>
    <col min="19" max="16384" width="9.140625" style="2"/>
  </cols>
  <sheetData>
    <row r="1" spans="1:18" ht="17.25" customHeight="1" x14ac:dyDescent="0.2">
      <c r="A1" s="37" t="s">
        <v>29</v>
      </c>
      <c r="B1" s="38"/>
      <c r="C1" s="65"/>
    </row>
    <row r="2" spans="1:18" ht="17.25" customHeight="1" x14ac:dyDescent="0.2">
      <c r="A2" s="37" t="s">
        <v>30</v>
      </c>
      <c r="B2" s="38"/>
      <c r="C2" s="66"/>
    </row>
    <row r="3" spans="1:18" ht="17.25" customHeight="1" x14ac:dyDescent="0.2">
      <c r="A3" s="37" t="s">
        <v>27</v>
      </c>
      <c r="B3" s="38"/>
      <c r="C3" s="66"/>
    </row>
    <row r="4" spans="1:18" ht="17.25" customHeight="1" thickBot="1" x14ac:dyDescent="0.25">
      <c r="A4" s="37" t="s">
        <v>28</v>
      </c>
      <c r="B4" s="38"/>
      <c r="C4" s="66"/>
    </row>
    <row r="5" spans="1:18" s="38" customFormat="1" ht="21.75" customHeight="1" thickBot="1" x14ac:dyDescent="0.25">
      <c r="C5" s="47"/>
      <c r="D5" s="48"/>
      <c r="E5" s="49" t="s">
        <v>11</v>
      </c>
      <c r="G5" s="47"/>
      <c r="K5" s="52"/>
      <c r="L5" s="52">
        <f>(L8+L9+L10+L11+L12+L13+L14+L15+L16+L17+L18+L19+L20+L21+L22+L23+L24+L25+L26+L27+L28+L29+L30+L31+L32+L33+L34+L35+L36+L37)</f>
        <v>0</v>
      </c>
      <c r="M5" s="54"/>
      <c r="O5" s="49">
        <f>SUM(O8:O37)</f>
        <v>0</v>
      </c>
      <c r="P5" s="52">
        <f>SUM(P8:P37)</f>
        <v>0</v>
      </c>
      <c r="Q5" s="52">
        <f>SUM(Q8:Q37)</f>
        <v>0</v>
      </c>
      <c r="R5" s="55">
        <f>SUM(R8:R37)</f>
        <v>0</v>
      </c>
    </row>
    <row r="6" spans="1:18" s="38" customFormat="1" ht="13.5" thickBot="1" x14ac:dyDescent="0.25">
      <c r="C6" s="47"/>
      <c r="G6" s="47"/>
      <c r="I6" s="57"/>
      <c r="J6" s="57"/>
      <c r="K6" s="57"/>
      <c r="L6" s="57"/>
    </row>
    <row r="7" spans="1:18" s="38" customFormat="1" ht="13.5" thickBot="1" x14ac:dyDescent="0.25">
      <c r="A7" s="39" t="s">
        <v>31</v>
      </c>
      <c r="B7" s="41" t="s">
        <v>25</v>
      </c>
      <c r="C7" s="41" t="s">
        <v>0</v>
      </c>
      <c r="D7" s="41" t="s">
        <v>19</v>
      </c>
      <c r="E7" s="41" t="s">
        <v>5</v>
      </c>
      <c r="F7" s="41"/>
      <c r="G7" s="41"/>
      <c r="H7" s="43"/>
      <c r="I7" s="92"/>
      <c r="J7" s="92"/>
      <c r="K7" s="92"/>
      <c r="L7" s="43" t="s">
        <v>4</v>
      </c>
      <c r="M7" s="82" t="s">
        <v>6</v>
      </c>
      <c r="O7" s="45" t="s">
        <v>12</v>
      </c>
      <c r="P7" s="46" t="s">
        <v>13</v>
      </c>
      <c r="Q7" s="46" t="s">
        <v>14</v>
      </c>
      <c r="R7" s="44" t="s">
        <v>15</v>
      </c>
    </row>
    <row r="8" spans="1:18" x14ac:dyDescent="0.2">
      <c r="A8" s="31">
        <v>1</v>
      </c>
      <c r="B8" s="32"/>
      <c r="C8" s="104"/>
      <c r="D8" s="104"/>
      <c r="E8" s="33"/>
      <c r="F8" s="34"/>
      <c r="G8" s="35"/>
      <c r="H8" s="33"/>
      <c r="I8" s="74"/>
      <c r="J8" s="33"/>
      <c r="K8" s="35"/>
      <c r="L8" s="93" t="str">
        <f>_xlfn.IFS(E8&gt;11000,"402",E8&gt;10000,"370",E8&gt;9000,"338",E8&gt;8000,"306",E8&gt;7000,"274",E8&gt;6000,"242",E8&gt;5000,"210",E8&gt;4000,"178",E8&gt;3000,"146",E8&gt;2000,"114",E8&gt;1000,"82",E8&gt;600,"50",E8&gt;300,"32",E8&gt;0,"20",E8=0," 0 ")</f>
        <v xml:space="preserve"> 0 </v>
      </c>
      <c r="M8" s="36"/>
      <c r="O8" s="61">
        <f t="shared" ref="O8:O37" si="0">0.78*L8</f>
        <v>0</v>
      </c>
      <c r="P8" s="61">
        <f>L8-O8</f>
        <v>0</v>
      </c>
      <c r="Q8" s="61">
        <f>1.22*P8-P8</f>
        <v>0</v>
      </c>
      <c r="R8" s="61">
        <f>O8+P8+Q8</f>
        <v>0</v>
      </c>
    </row>
    <row r="9" spans="1:18" x14ac:dyDescent="0.2">
      <c r="A9" s="5">
        <v>2</v>
      </c>
      <c r="B9" s="6"/>
      <c r="C9" s="69"/>
      <c r="D9" s="68"/>
      <c r="E9" s="7"/>
      <c r="F9" s="11"/>
      <c r="G9" s="9"/>
      <c r="H9" s="7"/>
      <c r="I9" s="62"/>
      <c r="J9" s="7"/>
      <c r="K9" s="9"/>
      <c r="L9" s="94" t="str">
        <f>_xlfn.IFS(E9&gt;11000,"402",E9&gt;10000,"370",E9&gt;9000,"338",E9&gt;8000,"306",E9&gt;7000,"274",E9&gt;6000,"242",E9&gt;5000,"210",E9&gt;4000,"178",E9&gt;3000,"146",E9&gt;2000,"114",E9&gt;1000,"82",E9&gt;600,"50",E9&gt;300,"32",E9&gt;0,"20",E9=0," 0 ")</f>
        <v xml:space="preserve"> 0 </v>
      </c>
      <c r="M9" s="10"/>
      <c r="O9" s="61">
        <f t="shared" si="0"/>
        <v>0</v>
      </c>
      <c r="P9" s="61">
        <f t="shared" ref="P9:P37" si="1">L9-O9</f>
        <v>0</v>
      </c>
      <c r="Q9" s="61">
        <f t="shared" ref="Q9:Q37" si="2">1.22*P9-P9</f>
        <v>0</v>
      </c>
      <c r="R9" s="61">
        <f t="shared" ref="R9:R37" si="3">O9+P9+Q9</f>
        <v>0</v>
      </c>
    </row>
    <row r="10" spans="1:18" x14ac:dyDescent="0.2">
      <c r="A10" s="5">
        <v>3</v>
      </c>
      <c r="B10" s="6"/>
      <c r="C10" s="69"/>
      <c r="D10" s="68"/>
      <c r="E10" s="7"/>
      <c r="F10" s="12"/>
      <c r="G10" s="9"/>
      <c r="H10" s="7"/>
      <c r="I10" s="62"/>
      <c r="J10" s="7"/>
      <c r="K10" s="9"/>
      <c r="L10" s="94" t="str">
        <f t="shared" ref="L10:L37" si="4">_xlfn.IFS(E10&gt;11000,"402",E10&gt;10000,"370",E10&gt;9000,"338",E10&gt;8000,"306",E10&gt;7000,"274",E10&gt;6000,"242",E10&gt;5000,"210",E10&gt;4000,"178",E10&gt;3000,"146",E10&gt;2000,"114",E10&gt;1000,"82",E10&gt;600,"50",E10&gt;300,"32",E10&gt;0,"20",E10=0," 0 ")</f>
        <v xml:space="preserve"> 0 </v>
      </c>
      <c r="M10" s="10"/>
      <c r="O10" s="61">
        <f t="shared" si="0"/>
        <v>0</v>
      </c>
      <c r="P10" s="61">
        <f t="shared" si="1"/>
        <v>0</v>
      </c>
      <c r="Q10" s="61">
        <f t="shared" si="2"/>
        <v>0</v>
      </c>
      <c r="R10" s="61">
        <f t="shared" si="3"/>
        <v>0</v>
      </c>
    </row>
    <row r="11" spans="1:18" x14ac:dyDescent="0.2">
      <c r="A11" s="5">
        <v>4</v>
      </c>
      <c r="B11" s="6"/>
      <c r="C11" s="69"/>
      <c r="D11" s="68"/>
      <c r="E11" s="7"/>
      <c r="F11" s="11"/>
      <c r="G11" s="9"/>
      <c r="H11" s="7"/>
      <c r="I11" s="62"/>
      <c r="J11" s="7"/>
      <c r="K11" s="9"/>
      <c r="L11" s="94" t="str">
        <f t="shared" si="4"/>
        <v xml:space="preserve"> 0 </v>
      </c>
      <c r="M11" s="10"/>
      <c r="O11" s="61">
        <f t="shared" si="0"/>
        <v>0</v>
      </c>
      <c r="P11" s="61">
        <f t="shared" si="1"/>
        <v>0</v>
      </c>
      <c r="Q11" s="61">
        <f t="shared" si="2"/>
        <v>0</v>
      </c>
      <c r="R11" s="61">
        <f t="shared" si="3"/>
        <v>0</v>
      </c>
    </row>
    <row r="12" spans="1:18" x14ac:dyDescent="0.2">
      <c r="A12" s="13">
        <v>5</v>
      </c>
      <c r="B12" s="14"/>
      <c r="C12" s="71"/>
      <c r="D12" s="65"/>
      <c r="E12" s="16"/>
      <c r="F12" s="15"/>
      <c r="G12" s="17"/>
      <c r="H12" s="16"/>
      <c r="I12" s="63"/>
      <c r="J12" s="16"/>
      <c r="K12" s="17"/>
      <c r="L12" s="95" t="str">
        <f t="shared" si="4"/>
        <v xml:space="preserve"> 0 </v>
      </c>
      <c r="M12" s="18"/>
      <c r="O12" s="61">
        <f t="shared" si="0"/>
        <v>0</v>
      </c>
      <c r="P12" s="61">
        <f t="shared" si="1"/>
        <v>0</v>
      </c>
      <c r="Q12" s="61">
        <f t="shared" si="2"/>
        <v>0</v>
      </c>
      <c r="R12" s="61">
        <f t="shared" si="3"/>
        <v>0</v>
      </c>
    </row>
    <row r="13" spans="1:18" x14ac:dyDescent="0.2">
      <c r="A13" s="5">
        <v>6</v>
      </c>
      <c r="B13" s="6"/>
      <c r="C13" s="69"/>
      <c r="D13" s="68"/>
      <c r="E13" s="7"/>
      <c r="F13" s="11"/>
      <c r="G13" s="9"/>
      <c r="H13" s="7"/>
      <c r="I13" s="62"/>
      <c r="J13" s="7"/>
      <c r="K13" s="9"/>
      <c r="L13" s="94" t="str">
        <f t="shared" si="4"/>
        <v xml:space="preserve"> 0 </v>
      </c>
      <c r="M13" s="10"/>
      <c r="O13" s="61">
        <f t="shared" si="0"/>
        <v>0</v>
      </c>
      <c r="P13" s="61">
        <f t="shared" si="1"/>
        <v>0</v>
      </c>
      <c r="Q13" s="61">
        <f t="shared" si="2"/>
        <v>0</v>
      </c>
      <c r="R13" s="61">
        <f t="shared" si="3"/>
        <v>0</v>
      </c>
    </row>
    <row r="14" spans="1:18" x14ac:dyDescent="0.2">
      <c r="A14" s="5">
        <v>7</v>
      </c>
      <c r="B14" s="6"/>
      <c r="C14" s="69"/>
      <c r="D14" s="68"/>
      <c r="E14" s="7"/>
      <c r="F14" s="11"/>
      <c r="G14" s="9"/>
      <c r="H14" s="7"/>
      <c r="I14" s="62"/>
      <c r="J14" s="7"/>
      <c r="K14" s="9"/>
      <c r="L14" s="94" t="str">
        <f t="shared" si="4"/>
        <v xml:space="preserve"> 0 </v>
      </c>
      <c r="M14" s="10"/>
      <c r="O14" s="61">
        <f t="shared" si="0"/>
        <v>0</v>
      </c>
      <c r="P14" s="61">
        <f t="shared" si="1"/>
        <v>0</v>
      </c>
      <c r="Q14" s="61">
        <f t="shared" si="2"/>
        <v>0</v>
      </c>
      <c r="R14" s="61">
        <f t="shared" si="3"/>
        <v>0</v>
      </c>
    </row>
    <row r="15" spans="1:18" x14ac:dyDescent="0.2">
      <c r="A15" s="5">
        <v>8</v>
      </c>
      <c r="B15" s="6"/>
      <c r="C15" s="69"/>
      <c r="D15" s="68"/>
      <c r="E15" s="7"/>
      <c r="F15" s="11"/>
      <c r="G15" s="9"/>
      <c r="H15" s="7"/>
      <c r="I15" s="62"/>
      <c r="J15" s="7"/>
      <c r="K15" s="9"/>
      <c r="L15" s="94" t="str">
        <f t="shared" si="4"/>
        <v xml:space="preserve"> 0 </v>
      </c>
      <c r="M15" s="10"/>
      <c r="O15" s="61">
        <f t="shared" si="0"/>
        <v>0</v>
      </c>
      <c r="P15" s="61">
        <f t="shared" si="1"/>
        <v>0</v>
      </c>
      <c r="Q15" s="61">
        <f t="shared" si="2"/>
        <v>0</v>
      </c>
      <c r="R15" s="61">
        <f t="shared" si="3"/>
        <v>0</v>
      </c>
    </row>
    <row r="16" spans="1:18" x14ac:dyDescent="0.2">
      <c r="A16" s="5">
        <v>9</v>
      </c>
      <c r="B16" s="6"/>
      <c r="C16" s="69"/>
      <c r="D16" s="68"/>
      <c r="E16" s="7"/>
      <c r="F16" s="11"/>
      <c r="G16" s="9"/>
      <c r="H16" s="7"/>
      <c r="I16" s="62"/>
      <c r="J16" s="7"/>
      <c r="K16" s="9"/>
      <c r="L16" s="94" t="str">
        <f t="shared" si="4"/>
        <v xml:space="preserve"> 0 </v>
      </c>
      <c r="M16" s="10"/>
      <c r="O16" s="61">
        <f t="shared" si="0"/>
        <v>0</v>
      </c>
      <c r="P16" s="61">
        <f t="shared" si="1"/>
        <v>0</v>
      </c>
      <c r="Q16" s="61">
        <f t="shared" si="2"/>
        <v>0</v>
      </c>
      <c r="R16" s="61">
        <f t="shared" si="3"/>
        <v>0</v>
      </c>
    </row>
    <row r="17" spans="1:18" x14ac:dyDescent="0.2">
      <c r="A17" s="13">
        <v>10</v>
      </c>
      <c r="B17" s="14"/>
      <c r="C17" s="71"/>
      <c r="D17" s="65"/>
      <c r="E17" s="16"/>
      <c r="F17" s="15"/>
      <c r="G17" s="17"/>
      <c r="H17" s="20"/>
      <c r="I17" s="63"/>
      <c r="J17" s="16"/>
      <c r="K17" s="17"/>
      <c r="L17" s="95" t="str">
        <f t="shared" si="4"/>
        <v xml:space="preserve"> 0 </v>
      </c>
      <c r="M17" s="18"/>
      <c r="O17" s="61">
        <f t="shared" si="0"/>
        <v>0</v>
      </c>
      <c r="P17" s="61">
        <f t="shared" si="1"/>
        <v>0</v>
      </c>
      <c r="Q17" s="61">
        <f t="shared" si="2"/>
        <v>0</v>
      </c>
      <c r="R17" s="61">
        <f t="shared" si="3"/>
        <v>0</v>
      </c>
    </row>
    <row r="18" spans="1:18" x14ac:dyDescent="0.2">
      <c r="A18" s="5">
        <v>11</v>
      </c>
      <c r="B18" s="6"/>
      <c r="C18" s="68"/>
      <c r="D18" s="68"/>
      <c r="E18" s="7"/>
      <c r="F18" s="11"/>
      <c r="G18" s="9"/>
      <c r="I18" s="62"/>
      <c r="K18" s="9"/>
      <c r="L18" s="94" t="str">
        <f t="shared" si="4"/>
        <v xml:space="preserve"> 0 </v>
      </c>
      <c r="M18" s="10"/>
      <c r="O18" s="61">
        <f t="shared" si="0"/>
        <v>0</v>
      </c>
      <c r="P18" s="61">
        <f t="shared" si="1"/>
        <v>0</v>
      </c>
      <c r="Q18" s="61">
        <f t="shared" si="2"/>
        <v>0</v>
      </c>
      <c r="R18" s="61">
        <f t="shared" si="3"/>
        <v>0</v>
      </c>
    </row>
    <row r="19" spans="1:18" x14ac:dyDescent="0.2">
      <c r="A19" s="5">
        <v>12</v>
      </c>
      <c r="B19" s="6"/>
      <c r="C19" s="68"/>
      <c r="D19" s="68"/>
      <c r="E19" s="7"/>
      <c r="F19" s="11"/>
      <c r="G19" s="9"/>
      <c r="I19" s="62"/>
      <c r="K19" s="9"/>
      <c r="L19" s="94" t="str">
        <f t="shared" si="4"/>
        <v xml:space="preserve"> 0 </v>
      </c>
      <c r="M19" s="10"/>
      <c r="O19" s="61">
        <f t="shared" si="0"/>
        <v>0</v>
      </c>
      <c r="P19" s="61">
        <f t="shared" si="1"/>
        <v>0</v>
      </c>
      <c r="Q19" s="61">
        <f t="shared" si="2"/>
        <v>0</v>
      </c>
      <c r="R19" s="61">
        <f t="shared" si="3"/>
        <v>0</v>
      </c>
    </row>
    <row r="20" spans="1:18" x14ac:dyDescent="0.2">
      <c r="A20" s="5">
        <v>13</v>
      </c>
      <c r="B20" s="6"/>
      <c r="C20" s="68"/>
      <c r="D20" s="68"/>
      <c r="E20" s="7"/>
      <c r="F20" s="11"/>
      <c r="G20" s="9"/>
      <c r="I20" s="62"/>
      <c r="K20" s="9"/>
      <c r="L20" s="94" t="str">
        <f t="shared" si="4"/>
        <v xml:space="preserve"> 0 </v>
      </c>
      <c r="M20" s="10"/>
      <c r="O20" s="61">
        <f t="shared" si="0"/>
        <v>0</v>
      </c>
      <c r="P20" s="61">
        <f t="shared" si="1"/>
        <v>0</v>
      </c>
      <c r="Q20" s="61">
        <f t="shared" si="2"/>
        <v>0</v>
      </c>
      <c r="R20" s="61">
        <f t="shared" si="3"/>
        <v>0</v>
      </c>
    </row>
    <row r="21" spans="1:18" x14ac:dyDescent="0.2">
      <c r="A21" s="5">
        <v>14</v>
      </c>
      <c r="B21" s="6"/>
      <c r="C21" s="68"/>
      <c r="D21" s="68"/>
      <c r="E21" s="7"/>
      <c r="F21" s="11"/>
      <c r="G21" s="9"/>
      <c r="I21" s="62"/>
      <c r="K21" s="9"/>
      <c r="L21" s="94" t="str">
        <f t="shared" si="4"/>
        <v xml:space="preserve"> 0 </v>
      </c>
      <c r="M21" s="10"/>
      <c r="O21" s="61">
        <f t="shared" si="0"/>
        <v>0</v>
      </c>
      <c r="P21" s="61">
        <f t="shared" si="1"/>
        <v>0</v>
      </c>
      <c r="Q21" s="61">
        <f t="shared" si="2"/>
        <v>0</v>
      </c>
      <c r="R21" s="61">
        <f t="shared" si="3"/>
        <v>0</v>
      </c>
    </row>
    <row r="22" spans="1:18" x14ac:dyDescent="0.2">
      <c r="A22" s="13">
        <v>15</v>
      </c>
      <c r="B22" s="14"/>
      <c r="C22" s="65"/>
      <c r="D22" s="65"/>
      <c r="E22" s="16"/>
      <c r="F22" s="15"/>
      <c r="G22" s="17"/>
      <c r="H22" s="21"/>
      <c r="I22" s="63"/>
      <c r="J22" s="21"/>
      <c r="K22" s="17"/>
      <c r="L22" s="95" t="str">
        <f t="shared" si="4"/>
        <v xml:space="preserve"> 0 </v>
      </c>
      <c r="M22" s="18"/>
      <c r="O22" s="61">
        <f t="shared" si="0"/>
        <v>0</v>
      </c>
      <c r="P22" s="61">
        <f t="shared" si="1"/>
        <v>0</v>
      </c>
      <c r="Q22" s="61">
        <f t="shared" si="2"/>
        <v>0</v>
      </c>
      <c r="R22" s="61">
        <f t="shared" si="3"/>
        <v>0</v>
      </c>
    </row>
    <row r="23" spans="1:18" x14ac:dyDescent="0.2">
      <c r="A23" s="5">
        <v>16</v>
      </c>
      <c r="B23" s="6"/>
      <c r="C23" s="68"/>
      <c r="D23" s="68"/>
      <c r="E23" s="7"/>
      <c r="F23" s="11"/>
      <c r="G23" s="9"/>
      <c r="I23" s="62"/>
      <c r="K23" s="9"/>
      <c r="L23" s="94" t="str">
        <f t="shared" si="4"/>
        <v xml:space="preserve"> 0 </v>
      </c>
      <c r="M23" s="10"/>
      <c r="O23" s="61">
        <f t="shared" si="0"/>
        <v>0</v>
      </c>
      <c r="P23" s="61">
        <f t="shared" si="1"/>
        <v>0</v>
      </c>
      <c r="Q23" s="61">
        <f t="shared" si="2"/>
        <v>0</v>
      </c>
      <c r="R23" s="61">
        <f t="shared" si="3"/>
        <v>0</v>
      </c>
    </row>
    <row r="24" spans="1:18" x14ac:dyDescent="0.2">
      <c r="A24" s="5">
        <v>17</v>
      </c>
      <c r="B24" s="6"/>
      <c r="C24" s="68"/>
      <c r="D24" s="68"/>
      <c r="E24" s="7"/>
      <c r="F24" s="11"/>
      <c r="G24" s="9"/>
      <c r="H24" s="22"/>
      <c r="I24" s="62"/>
      <c r="K24" s="9"/>
      <c r="L24" s="94" t="str">
        <f t="shared" si="4"/>
        <v xml:space="preserve"> 0 </v>
      </c>
      <c r="M24" s="10"/>
      <c r="O24" s="61">
        <f t="shared" si="0"/>
        <v>0</v>
      </c>
      <c r="P24" s="61">
        <f t="shared" si="1"/>
        <v>0</v>
      </c>
      <c r="Q24" s="61">
        <f t="shared" si="2"/>
        <v>0</v>
      </c>
      <c r="R24" s="61">
        <f t="shared" si="3"/>
        <v>0</v>
      </c>
    </row>
    <row r="25" spans="1:18" x14ac:dyDescent="0.2">
      <c r="A25" s="5">
        <v>18</v>
      </c>
      <c r="B25" s="6"/>
      <c r="C25" s="68"/>
      <c r="D25" s="68"/>
      <c r="E25" s="7"/>
      <c r="F25" s="11"/>
      <c r="G25" s="9"/>
      <c r="I25" s="62"/>
      <c r="K25" s="9"/>
      <c r="L25" s="94" t="str">
        <f t="shared" si="4"/>
        <v xml:space="preserve"> 0 </v>
      </c>
      <c r="M25" s="10"/>
      <c r="O25" s="61">
        <f t="shared" si="0"/>
        <v>0</v>
      </c>
      <c r="P25" s="61">
        <f t="shared" si="1"/>
        <v>0</v>
      </c>
      <c r="Q25" s="61">
        <f t="shared" si="2"/>
        <v>0</v>
      </c>
      <c r="R25" s="61">
        <f t="shared" si="3"/>
        <v>0</v>
      </c>
    </row>
    <row r="26" spans="1:18" x14ac:dyDescent="0.2">
      <c r="A26" s="5">
        <v>19</v>
      </c>
      <c r="B26" s="6"/>
      <c r="C26" s="68"/>
      <c r="D26" s="68"/>
      <c r="E26" s="7"/>
      <c r="F26" s="11"/>
      <c r="G26" s="9"/>
      <c r="I26" s="62"/>
      <c r="K26" s="9"/>
      <c r="L26" s="94" t="str">
        <f t="shared" si="4"/>
        <v xml:space="preserve"> 0 </v>
      </c>
      <c r="M26" s="10"/>
      <c r="O26" s="61">
        <f t="shared" si="0"/>
        <v>0</v>
      </c>
      <c r="P26" s="61">
        <f t="shared" si="1"/>
        <v>0</v>
      </c>
      <c r="Q26" s="61">
        <f t="shared" si="2"/>
        <v>0</v>
      </c>
      <c r="R26" s="61">
        <f t="shared" si="3"/>
        <v>0</v>
      </c>
    </row>
    <row r="27" spans="1:18" x14ac:dyDescent="0.2">
      <c r="A27" s="13">
        <v>20</v>
      </c>
      <c r="B27" s="14"/>
      <c r="C27" s="65"/>
      <c r="D27" s="65"/>
      <c r="E27" s="16"/>
      <c r="F27" s="15"/>
      <c r="G27" s="17"/>
      <c r="H27" s="21"/>
      <c r="I27" s="63"/>
      <c r="J27" s="21"/>
      <c r="K27" s="17"/>
      <c r="L27" s="95" t="str">
        <f t="shared" si="4"/>
        <v xml:space="preserve"> 0 </v>
      </c>
      <c r="M27" s="18"/>
      <c r="O27" s="61">
        <f t="shared" si="0"/>
        <v>0</v>
      </c>
      <c r="P27" s="61">
        <f t="shared" si="1"/>
        <v>0</v>
      </c>
      <c r="Q27" s="61">
        <f t="shared" si="2"/>
        <v>0</v>
      </c>
      <c r="R27" s="61">
        <f t="shared" si="3"/>
        <v>0</v>
      </c>
    </row>
    <row r="28" spans="1:18" x14ac:dyDescent="0.2">
      <c r="A28" s="5">
        <v>21</v>
      </c>
      <c r="B28" s="6"/>
      <c r="C28" s="68"/>
      <c r="D28" s="68"/>
      <c r="E28" s="7"/>
      <c r="F28" s="11"/>
      <c r="G28" s="9"/>
      <c r="I28" s="62"/>
      <c r="K28" s="9"/>
      <c r="L28" s="94" t="str">
        <f t="shared" si="4"/>
        <v xml:space="preserve"> 0 </v>
      </c>
      <c r="M28" s="10"/>
      <c r="O28" s="61">
        <f t="shared" si="0"/>
        <v>0</v>
      </c>
      <c r="P28" s="61">
        <f t="shared" si="1"/>
        <v>0</v>
      </c>
      <c r="Q28" s="61">
        <f t="shared" si="2"/>
        <v>0</v>
      </c>
      <c r="R28" s="61">
        <f t="shared" si="3"/>
        <v>0</v>
      </c>
    </row>
    <row r="29" spans="1:18" x14ac:dyDescent="0.2">
      <c r="A29" s="5">
        <v>22</v>
      </c>
      <c r="B29" s="6"/>
      <c r="C29" s="68"/>
      <c r="D29" s="68"/>
      <c r="E29" s="7"/>
      <c r="F29" s="11"/>
      <c r="G29" s="9"/>
      <c r="I29" s="62"/>
      <c r="K29" s="9"/>
      <c r="L29" s="94" t="str">
        <f t="shared" si="4"/>
        <v xml:space="preserve"> 0 </v>
      </c>
      <c r="M29" s="10"/>
      <c r="O29" s="61">
        <f t="shared" si="0"/>
        <v>0</v>
      </c>
      <c r="P29" s="61">
        <f t="shared" si="1"/>
        <v>0</v>
      </c>
      <c r="Q29" s="61">
        <f t="shared" si="2"/>
        <v>0</v>
      </c>
      <c r="R29" s="61">
        <f t="shared" si="3"/>
        <v>0</v>
      </c>
    </row>
    <row r="30" spans="1:18" x14ac:dyDescent="0.2">
      <c r="A30" s="5">
        <v>23</v>
      </c>
      <c r="B30" s="6"/>
      <c r="C30" s="68"/>
      <c r="D30" s="68"/>
      <c r="E30" s="7"/>
      <c r="F30" s="11"/>
      <c r="G30" s="9"/>
      <c r="I30" s="62"/>
      <c r="K30" s="9"/>
      <c r="L30" s="94" t="str">
        <f t="shared" si="4"/>
        <v xml:space="preserve"> 0 </v>
      </c>
      <c r="M30" s="10"/>
      <c r="O30" s="61">
        <f t="shared" si="0"/>
        <v>0</v>
      </c>
      <c r="P30" s="61">
        <f t="shared" si="1"/>
        <v>0</v>
      </c>
      <c r="Q30" s="61">
        <f t="shared" si="2"/>
        <v>0</v>
      </c>
      <c r="R30" s="61">
        <f t="shared" si="3"/>
        <v>0</v>
      </c>
    </row>
    <row r="31" spans="1:18" x14ac:dyDescent="0.2">
      <c r="A31" s="5">
        <v>24</v>
      </c>
      <c r="B31" s="6"/>
      <c r="C31" s="68"/>
      <c r="D31" s="68"/>
      <c r="E31" s="7"/>
      <c r="F31" s="11"/>
      <c r="G31" s="9"/>
      <c r="I31" s="62"/>
      <c r="K31" s="9"/>
      <c r="L31" s="94" t="str">
        <f t="shared" si="4"/>
        <v xml:space="preserve"> 0 </v>
      </c>
      <c r="M31" s="10"/>
      <c r="O31" s="61">
        <f t="shared" si="0"/>
        <v>0</v>
      </c>
      <c r="P31" s="61">
        <f t="shared" si="1"/>
        <v>0</v>
      </c>
      <c r="Q31" s="61">
        <f t="shared" si="2"/>
        <v>0</v>
      </c>
      <c r="R31" s="61">
        <f t="shared" si="3"/>
        <v>0</v>
      </c>
    </row>
    <row r="32" spans="1:18" x14ac:dyDescent="0.2">
      <c r="A32" s="13">
        <v>25</v>
      </c>
      <c r="B32" s="14"/>
      <c r="C32" s="65"/>
      <c r="D32" s="65"/>
      <c r="E32" s="16"/>
      <c r="F32" s="15"/>
      <c r="G32" s="17"/>
      <c r="H32" s="21"/>
      <c r="I32" s="63"/>
      <c r="J32" s="21"/>
      <c r="K32" s="17"/>
      <c r="L32" s="95" t="str">
        <f t="shared" si="4"/>
        <v xml:space="preserve"> 0 </v>
      </c>
      <c r="M32" s="18"/>
      <c r="O32" s="61">
        <f t="shared" si="0"/>
        <v>0</v>
      </c>
      <c r="P32" s="61">
        <f t="shared" si="1"/>
        <v>0</v>
      </c>
      <c r="Q32" s="61">
        <f t="shared" si="2"/>
        <v>0</v>
      </c>
      <c r="R32" s="61">
        <f t="shared" si="3"/>
        <v>0</v>
      </c>
    </row>
    <row r="33" spans="1:18" x14ac:dyDescent="0.2">
      <c r="A33" s="5">
        <v>26</v>
      </c>
      <c r="B33" s="6"/>
      <c r="C33" s="68"/>
      <c r="D33" s="68"/>
      <c r="E33" s="7"/>
      <c r="F33" s="11"/>
      <c r="G33" s="9"/>
      <c r="I33" s="62"/>
      <c r="K33" s="9"/>
      <c r="L33" s="94" t="str">
        <f t="shared" si="4"/>
        <v xml:space="preserve"> 0 </v>
      </c>
      <c r="M33" s="10"/>
      <c r="O33" s="61">
        <f t="shared" si="0"/>
        <v>0</v>
      </c>
      <c r="P33" s="61">
        <f t="shared" si="1"/>
        <v>0</v>
      </c>
      <c r="Q33" s="61">
        <f t="shared" si="2"/>
        <v>0</v>
      </c>
      <c r="R33" s="61">
        <f t="shared" si="3"/>
        <v>0</v>
      </c>
    </row>
    <row r="34" spans="1:18" x14ac:dyDescent="0.2">
      <c r="A34" s="5">
        <v>27</v>
      </c>
      <c r="B34" s="6"/>
      <c r="C34" s="68"/>
      <c r="D34" s="68"/>
      <c r="E34" s="7"/>
      <c r="F34" s="11"/>
      <c r="G34" s="9"/>
      <c r="H34" s="9"/>
      <c r="I34" s="62"/>
      <c r="K34" s="9"/>
      <c r="L34" s="94" t="str">
        <f t="shared" si="4"/>
        <v xml:space="preserve"> 0 </v>
      </c>
      <c r="M34" s="10"/>
      <c r="O34" s="61">
        <f t="shared" si="0"/>
        <v>0</v>
      </c>
      <c r="P34" s="61">
        <f t="shared" si="1"/>
        <v>0</v>
      </c>
      <c r="Q34" s="61">
        <f t="shared" si="2"/>
        <v>0</v>
      </c>
      <c r="R34" s="61">
        <f t="shared" si="3"/>
        <v>0</v>
      </c>
    </row>
    <row r="35" spans="1:18" x14ac:dyDescent="0.2">
      <c r="A35" s="5">
        <v>28</v>
      </c>
      <c r="B35" s="6"/>
      <c r="C35" s="68"/>
      <c r="D35" s="68"/>
      <c r="E35" s="7"/>
      <c r="F35" s="11"/>
      <c r="G35" s="9"/>
      <c r="H35" s="9"/>
      <c r="I35" s="62"/>
      <c r="K35" s="9"/>
      <c r="L35" s="94" t="str">
        <f t="shared" si="4"/>
        <v xml:space="preserve"> 0 </v>
      </c>
      <c r="M35" s="10"/>
      <c r="O35" s="61">
        <f t="shared" si="0"/>
        <v>0</v>
      </c>
      <c r="P35" s="61">
        <f t="shared" si="1"/>
        <v>0</v>
      </c>
      <c r="Q35" s="61">
        <f t="shared" si="2"/>
        <v>0</v>
      </c>
      <c r="R35" s="61">
        <f t="shared" si="3"/>
        <v>0</v>
      </c>
    </row>
    <row r="36" spans="1:18" x14ac:dyDescent="0.2">
      <c r="A36" s="5">
        <v>29</v>
      </c>
      <c r="B36" s="6"/>
      <c r="C36" s="68"/>
      <c r="D36" s="68"/>
      <c r="E36" s="7"/>
      <c r="F36" s="11"/>
      <c r="G36" s="9"/>
      <c r="H36" s="9"/>
      <c r="I36" s="62"/>
      <c r="K36" s="9"/>
      <c r="L36" s="94" t="str">
        <f t="shared" si="4"/>
        <v xml:space="preserve"> 0 </v>
      </c>
      <c r="M36" s="10"/>
      <c r="O36" s="61">
        <f t="shared" si="0"/>
        <v>0</v>
      </c>
      <c r="P36" s="61">
        <f t="shared" si="1"/>
        <v>0</v>
      </c>
      <c r="Q36" s="61">
        <f t="shared" si="2"/>
        <v>0</v>
      </c>
      <c r="R36" s="61">
        <f t="shared" si="3"/>
        <v>0</v>
      </c>
    </row>
    <row r="37" spans="1:18" ht="13.5" thickBot="1" x14ac:dyDescent="0.25">
      <c r="A37" s="23">
        <v>30</v>
      </c>
      <c r="B37" s="24"/>
      <c r="C37" s="73"/>
      <c r="D37" s="73"/>
      <c r="E37" s="25"/>
      <c r="F37" s="26"/>
      <c r="G37" s="27"/>
      <c r="H37" s="27"/>
      <c r="I37" s="64"/>
      <c r="J37" s="4"/>
      <c r="K37" s="27"/>
      <c r="L37" s="96" t="str">
        <f t="shared" si="4"/>
        <v xml:space="preserve"> 0 </v>
      </c>
      <c r="M37" s="28"/>
      <c r="O37" s="61">
        <f t="shared" si="0"/>
        <v>0</v>
      </c>
      <c r="P37" s="61">
        <f t="shared" si="1"/>
        <v>0</v>
      </c>
      <c r="Q37" s="61">
        <f t="shared" si="2"/>
        <v>0</v>
      </c>
      <c r="R37" s="61">
        <f t="shared" si="3"/>
        <v>0</v>
      </c>
    </row>
  </sheetData>
  <sheetProtection algorithmName="SHA-512" hashValue="OIO8uYVz+WOfae7n/sfW1/Bp6uQxHiV9qgzI0iIKm92+HSiG7vi78WW53akQDQvbq/u2SQoWaobqvKUVw4MY1A==" saltValue="6c4JKlkERmVp2nLa8gnmpA==" spinCount="100000" sheet="1" selectLockedCells="1"/>
  <pageMargins left="0.7" right="0.7" top="0.75" bottom="0.75" header="0.3" footer="0.3"/>
  <pageSetup paperSize="9" scale="61" orientation="landscape" r:id="rId1"/>
  <headerFooter>
    <oddHeader>&amp;R&amp;G</oddHeader>
  </headerFooter>
  <ignoredErrors>
    <ignoredError sqref="O9" evalError="1"/>
    <ignoredError sqref="L8:L37" emptyCellReference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D61D5-A2B7-4748-9461-190EA2CA9FB1}">
  <sheetPr>
    <pageSetUpPr fitToPage="1"/>
  </sheetPr>
  <dimension ref="A1:M44"/>
  <sheetViews>
    <sheetView zoomScaleNormal="100" workbookViewId="0">
      <selection activeCell="C1" sqref="C1"/>
    </sheetView>
  </sheetViews>
  <sheetFormatPr defaultColWidth="9.140625" defaultRowHeight="12.75" x14ac:dyDescent="0.2"/>
  <cols>
    <col min="1" max="1" width="7" style="2" customWidth="1"/>
    <col min="2" max="2" width="19.28515625" style="2" customWidth="1"/>
    <col min="3" max="3" width="30.28515625" style="3" bestFit="1" customWidth="1"/>
    <col min="4" max="4" width="44.42578125" style="2" customWidth="1"/>
    <col min="5" max="5" width="19.140625" style="2" customWidth="1"/>
    <col min="6" max="6" width="30" style="3" customWidth="1"/>
    <col min="7" max="7" width="15.5703125" style="38" customWidth="1"/>
    <col min="8" max="8" width="22.7109375" style="2" customWidth="1"/>
    <col min="9" max="9" width="9.140625" style="2"/>
    <col min="10" max="10" width="13.7109375" style="38" bestFit="1" customWidth="1"/>
    <col min="11" max="11" width="12.42578125" style="38" customWidth="1"/>
    <col min="12" max="12" width="11.5703125" style="38" bestFit="1" customWidth="1"/>
    <col min="13" max="13" width="13.7109375" style="38" bestFit="1" customWidth="1"/>
    <col min="14" max="16384" width="9.140625" style="2"/>
  </cols>
  <sheetData>
    <row r="1" spans="1:13" ht="17.25" customHeight="1" x14ac:dyDescent="0.2">
      <c r="A1" s="37" t="s">
        <v>29</v>
      </c>
      <c r="B1" s="38"/>
      <c r="C1" s="65"/>
    </row>
    <row r="2" spans="1:13" ht="17.25" customHeight="1" x14ac:dyDescent="0.2">
      <c r="A2" s="37" t="s">
        <v>30</v>
      </c>
      <c r="B2" s="38"/>
      <c r="C2" s="66"/>
    </row>
    <row r="3" spans="1:13" ht="17.25" customHeight="1" x14ac:dyDescent="0.2">
      <c r="A3" s="37" t="s">
        <v>27</v>
      </c>
      <c r="B3" s="38"/>
      <c r="C3" s="66"/>
    </row>
    <row r="4" spans="1:13" ht="18" customHeight="1" thickBot="1" x14ac:dyDescent="0.25">
      <c r="A4" s="37" t="s">
        <v>28</v>
      </c>
      <c r="B4" s="38"/>
      <c r="C4" s="66"/>
    </row>
    <row r="5" spans="1:13" s="38" customFormat="1" ht="13.5" thickBot="1" x14ac:dyDescent="0.25">
      <c r="C5" s="47"/>
      <c r="D5" s="48"/>
      <c r="F5" s="49" t="s">
        <v>11</v>
      </c>
      <c r="G5" s="53">
        <f>(G8+G9+G10+G11+G12+G13+G14+G15+G16+G17+G18+G19+G20+G21+G22+G23+G24+G25+G26+G27+G28+G29+G30+G31+G32+G33+G34+G35+G36+G37)</f>
        <v>0</v>
      </c>
      <c r="H5" s="54"/>
      <c r="J5" s="49">
        <f>SUM(J8:J37)</f>
        <v>0</v>
      </c>
      <c r="K5" s="52">
        <f>SUM(K8:K37)</f>
        <v>0</v>
      </c>
      <c r="L5" s="52">
        <f>SUM(L8:L37)</f>
        <v>0</v>
      </c>
      <c r="M5" s="55">
        <f>SUM(M8:M37)</f>
        <v>0</v>
      </c>
    </row>
    <row r="6" spans="1:13" s="38" customFormat="1" ht="13.5" thickBot="1" x14ac:dyDescent="0.25">
      <c r="C6" s="47"/>
      <c r="F6" s="101" t="s">
        <v>24</v>
      </c>
      <c r="G6" s="97">
        <v>25</v>
      </c>
    </row>
    <row r="7" spans="1:13" s="38" customFormat="1" ht="13.5" thickBot="1" x14ac:dyDescent="0.25">
      <c r="A7" s="39" t="s">
        <v>31</v>
      </c>
      <c r="B7" s="41" t="s">
        <v>25</v>
      </c>
      <c r="C7" s="41" t="s">
        <v>0</v>
      </c>
      <c r="D7" s="41" t="s">
        <v>1</v>
      </c>
      <c r="E7" s="41" t="s">
        <v>2</v>
      </c>
      <c r="F7" s="41" t="s">
        <v>23</v>
      </c>
      <c r="G7" s="43" t="s">
        <v>4</v>
      </c>
      <c r="H7" s="82" t="s">
        <v>6</v>
      </c>
      <c r="J7" s="45" t="s">
        <v>12</v>
      </c>
      <c r="K7" s="46" t="s">
        <v>13</v>
      </c>
      <c r="L7" s="46" t="s">
        <v>14</v>
      </c>
      <c r="M7" s="44" t="s">
        <v>15</v>
      </c>
    </row>
    <row r="8" spans="1:13" x14ac:dyDescent="0.2">
      <c r="A8" s="5">
        <v>1</v>
      </c>
      <c r="B8" s="6"/>
      <c r="C8" s="68"/>
      <c r="D8" s="68"/>
      <c r="E8" s="8">
        <v>12</v>
      </c>
      <c r="F8" s="9"/>
      <c r="G8" s="98" t="str">
        <f>_xlfn.IFS(F8=0, "0",F8&lt;=208.33,25,F8&gt;208.33,F8*0.01*E8)</f>
        <v>0</v>
      </c>
      <c r="H8" s="10"/>
      <c r="J8" s="61">
        <f>0.85*G8</f>
        <v>0</v>
      </c>
      <c r="K8" s="61">
        <f>G8-J8</f>
        <v>0</v>
      </c>
      <c r="L8" s="61">
        <f>1.22*K8-K8</f>
        <v>0</v>
      </c>
      <c r="M8" s="61">
        <f>J8+K8+L8</f>
        <v>0</v>
      </c>
    </row>
    <row r="9" spans="1:13" x14ac:dyDescent="0.2">
      <c r="A9" s="5">
        <v>2</v>
      </c>
      <c r="B9" s="6"/>
      <c r="C9" s="69"/>
      <c r="D9" s="68"/>
      <c r="E9" s="11">
        <v>12</v>
      </c>
      <c r="F9" s="9"/>
      <c r="G9" s="98" t="str">
        <f t="shared" ref="G9:G37" si="0">_xlfn.IFS(F9=0, "0",F9&lt;=208.33,25,F9&gt;208.33,F9*0.01*E9)</f>
        <v>0</v>
      </c>
      <c r="H9" s="10"/>
      <c r="J9" s="61">
        <f>0.85*G9</f>
        <v>0</v>
      </c>
      <c r="K9" s="61">
        <f t="shared" ref="K9:K37" si="1">G9-J9</f>
        <v>0</v>
      </c>
      <c r="L9" s="61">
        <f t="shared" ref="L9:L37" si="2">1.22*K9-K9</f>
        <v>0</v>
      </c>
      <c r="M9" s="61">
        <f t="shared" ref="M9:M37" si="3">J9+K9+L9</f>
        <v>0</v>
      </c>
    </row>
    <row r="10" spans="1:13" x14ac:dyDescent="0.2">
      <c r="A10" s="5">
        <v>3</v>
      </c>
      <c r="B10" s="6"/>
      <c r="C10" s="69"/>
      <c r="D10" s="68"/>
      <c r="E10" s="12">
        <v>12</v>
      </c>
      <c r="F10" s="9"/>
      <c r="G10" s="98" t="str">
        <f t="shared" si="0"/>
        <v>0</v>
      </c>
      <c r="H10" s="10"/>
      <c r="J10" s="61">
        <f t="shared" ref="J10:J37" si="4">0.85*G10</f>
        <v>0</v>
      </c>
      <c r="K10" s="61">
        <f t="shared" si="1"/>
        <v>0</v>
      </c>
      <c r="L10" s="61">
        <f t="shared" si="2"/>
        <v>0</v>
      </c>
      <c r="M10" s="61">
        <f t="shared" si="3"/>
        <v>0</v>
      </c>
    </row>
    <row r="11" spans="1:13" x14ac:dyDescent="0.2">
      <c r="A11" s="5">
        <v>4</v>
      </c>
      <c r="B11" s="6"/>
      <c r="C11" s="69"/>
      <c r="D11" s="68"/>
      <c r="E11" s="12">
        <v>12</v>
      </c>
      <c r="F11" s="9"/>
      <c r="G11" s="98" t="str">
        <f t="shared" si="0"/>
        <v>0</v>
      </c>
      <c r="H11" s="10"/>
      <c r="J11" s="61">
        <f t="shared" si="4"/>
        <v>0</v>
      </c>
      <c r="K11" s="61">
        <f t="shared" si="1"/>
        <v>0</v>
      </c>
      <c r="L11" s="61">
        <f t="shared" si="2"/>
        <v>0</v>
      </c>
      <c r="M11" s="61">
        <f t="shared" si="3"/>
        <v>0</v>
      </c>
    </row>
    <row r="12" spans="1:13" x14ac:dyDescent="0.2">
      <c r="A12" s="13">
        <v>5</v>
      </c>
      <c r="B12" s="14"/>
      <c r="C12" s="71"/>
      <c r="D12" s="65"/>
      <c r="E12" s="29">
        <v>12</v>
      </c>
      <c r="F12" s="17"/>
      <c r="G12" s="99" t="str">
        <f t="shared" si="0"/>
        <v>0</v>
      </c>
      <c r="H12" s="18"/>
      <c r="J12" s="61">
        <f t="shared" si="4"/>
        <v>0</v>
      </c>
      <c r="K12" s="61">
        <f t="shared" si="1"/>
        <v>0</v>
      </c>
      <c r="L12" s="61">
        <f t="shared" si="2"/>
        <v>0</v>
      </c>
      <c r="M12" s="61">
        <f t="shared" si="3"/>
        <v>0</v>
      </c>
    </row>
    <row r="13" spans="1:13" x14ac:dyDescent="0.2">
      <c r="A13" s="5">
        <v>6</v>
      </c>
      <c r="B13" s="6"/>
      <c r="C13" s="69"/>
      <c r="D13" s="68"/>
      <c r="E13" s="12">
        <v>12</v>
      </c>
      <c r="F13" s="9"/>
      <c r="G13" s="98" t="str">
        <f t="shared" si="0"/>
        <v>0</v>
      </c>
      <c r="H13" s="10"/>
      <c r="J13" s="61">
        <f t="shared" si="4"/>
        <v>0</v>
      </c>
      <c r="K13" s="61">
        <f t="shared" si="1"/>
        <v>0</v>
      </c>
      <c r="L13" s="61">
        <f t="shared" si="2"/>
        <v>0</v>
      </c>
      <c r="M13" s="61">
        <f t="shared" si="3"/>
        <v>0</v>
      </c>
    </row>
    <row r="14" spans="1:13" x14ac:dyDescent="0.2">
      <c r="A14" s="5">
        <v>7</v>
      </c>
      <c r="B14" s="6"/>
      <c r="C14" s="69"/>
      <c r="D14" s="68"/>
      <c r="E14" s="12">
        <v>12</v>
      </c>
      <c r="F14" s="9"/>
      <c r="G14" s="98" t="str">
        <f t="shared" si="0"/>
        <v>0</v>
      </c>
      <c r="H14" s="10"/>
      <c r="J14" s="61">
        <f t="shared" si="4"/>
        <v>0</v>
      </c>
      <c r="K14" s="61">
        <f t="shared" si="1"/>
        <v>0</v>
      </c>
      <c r="L14" s="61">
        <f t="shared" si="2"/>
        <v>0</v>
      </c>
      <c r="M14" s="61">
        <f t="shared" si="3"/>
        <v>0</v>
      </c>
    </row>
    <row r="15" spans="1:13" x14ac:dyDescent="0.2">
      <c r="A15" s="5">
        <v>8</v>
      </c>
      <c r="B15" s="6"/>
      <c r="C15" s="69"/>
      <c r="D15" s="68"/>
      <c r="E15" s="12">
        <v>12</v>
      </c>
      <c r="F15" s="9"/>
      <c r="G15" s="98" t="str">
        <f t="shared" si="0"/>
        <v>0</v>
      </c>
      <c r="H15" s="10"/>
      <c r="J15" s="61">
        <f t="shared" si="4"/>
        <v>0</v>
      </c>
      <c r="K15" s="61">
        <f t="shared" si="1"/>
        <v>0</v>
      </c>
      <c r="L15" s="61">
        <f t="shared" si="2"/>
        <v>0</v>
      </c>
      <c r="M15" s="61">
        <f t="shared" si="3"/>
        <v>0</v>
      </c>
    </row>
    <row r="16" spans="1:13" x14ac:dyDescent="0.2">
      <c r="A16" s="5">
        <v>9</v>
      </c>
      <c r="B16" s="6"/>
      <c r="C16" s="69"/>
      <c r="D16" s="68"/>
      <c r="E16" s="12">
        <v>12</v>
      </c>
      <c r="F16" s="9"/>
      <c r="G16" s="98" t="str">
        <f t="shared" si="0"/>
        <v>0</v>
      </c>
      <c r="H16" s="10"/>
      <c r="J16" s="61">
        <f t="shared" si="4"/>
        <v>0</v>
      </c>
      <c r="K16" s="61">
        <f t="shared" si="1"/>
        <v>0</v>
      </c>
      <c r="L16" s="61">
        <f t="shared" si="2"/>
        <v>0</v>
      </c>
      <c r="M16" s="61">
        <f t="shared" si="3"/>
        <v>0</v>
      </c>
    </row>
    <row r="17" spans="1:13" x14ac:dyDescent="0.2">
      <c r="A17" s="13">
        <v>10</v>
      </c>
      <c r="B17" s="14"/>
      <c r="C17" s="71"/>
      <c r="D17" s="65"/>
      <c r="E17" s="29">
        <v>12</v>
      </c>
      <c r="F17" s="17"/>
      <c r="G17" s="99" t="str">
        <f t="shared" si="0"/>
        <v>0</v>
      </c>
      <c r="H17" s="18"/>
      <c r="J17" s="61">
        <f t="shared" si="4"/>
        <v>0</v>
      </c>
      <c r="K17" s="61">
        <f t="shared" si="1"/>
        <v>0</v>
      </c>
      <c r="L17" s="61">
        <f t="shared" si="2"/>
        <v>0</v>
      </c>
      <c r="M17" s="61">
        <f t="shared" si="3"/>
        <v>0</v>
      </c>
    </row>
    <row r="18" spans="1:13" x14ac:dyDescent="0.2">
      <c r="A18" s="5">
        <v>11</v>
      </c>
      <c r="B18" s="6"/>
      <c r="C18" s="68"/>
      <c r="D18" s="68"/>
      <c r="E18" s="12">
        <v>12</v>
      </c>
      <c r="F18" s="9"/>
      <c r="G18" s="98" t="str">
        <f t="shared" si="0"/>
        <v>0</v>
      </c>
      <c r="H18" s="10"/>
      <c r="J18" s="61">
        <f t="shared" si="4"/>
        <v>0</v>
      </c>
      <c r="K18" s="61">
        <f t="shared" si="1"/>
        <v>0</v>
      </c>
      <c r="L18" s="61">
        <f t="shared" si="2"/>
        <v>0</v>
      </c>
      <c r="M18" s="61">
        <f t="shared" si="3"/>
        <v>0</v>
      </c>
    </row>
    <row r="19" spans="1:13" x14ac:dyDescent="0.2">
      <c r="A19" s="5">
        <v>12</v>
      </c>
      <c r="B19" s="6"/>
      <c r="C19" s="68"/>
      <c r="D19" s="68"/>
      <c r="E19" s="12">
        <v>12</v>
      </c>
      <c r="F19" s="9"/>
      <c r="G19" s="98" t="str">
        <f t="shared" si="0"/>
        <v>0</v>
      </c>
      <c r="H19" s="10"/>
      <c r="J19" s="61">
        <f t="shared" si="4"/>
        <v>0</v>
      </c>
      <c r="K19" s="61">
        <f t="shared" si="1"/>
        <v>0</v>
      </c>
      <c r="L19" s="61">
        <f t="shared" si="2"/>
        <v>0</v>
      </c>
      <c r="M19" s="61">
        <f t="shared" si="3"/>
        <v>0</v>
      </c>
    </row>
    <row r="20" spans="1:13" x14ac:dyDescent="0.2">
      <c r="A20" s="5">
        <v>13</v>
      </c>
      <c r="B20" s="6"/>
      <c r="C20" s="68"/>
      <c r="D20" s="68"/>
      <c r="E20" s="12">
        <v>12</v>
      </c>
      <c r="F20" s="9"/>
      <c r="G20" s="98" t="str">
        <f t="shared" si="0"/>
        <v>0</v>
      </c>
      <c r="H20" s="10"/>
      <c r="J20" s="61">
        <f t="shared" si="4"/>
        <v>0</v>
      </c>
      <c r="K20" s="61">
        <f t="shared" si="1"/>
        <v>0</v>
      </c>
      <c r="L20" s="61">
        <f t="shared" si="2"/>
        <v>0</v>
      </c>
      <c r="M20" s="61">
        <f t="shared" si="3"/>
        <v>0</v>
      </c>
    </row>
    <row r="21" spans="1:13" x14ac:dyDescent="0.2">
      <c r="A21" s="5">
        <v>14</v>
      </c>
      <c r="B21" s="6"/>
      <c r="C21" s="68"/>
      <c r="D21" s="68"/>
      <c r="E21" s="12">
        <v>12</v>
      </c>
      <c r="F21" s="9"/>
      <c r="G21" s="98" t="str">
        <f t="shared" si="0"/>
        <v>0</v>
      </c>
      <c r="H21" s="10"/>
      <c r="J21" s="61">
        <f t="shared" si="4"/>
        <v>0</v>
      </c>
      <c r="K21" s="61">
        <f t="shared" si="1"/>
        <v>0</v>
      </c>
      <c r="L21" s="61">
        <f t="shared" si="2"/>
        <v>0</v>
      </c>
      <c r="M21" s="61">
        <f t="shared" si="3"/>
        <v>0</v>
      </c>
    </row>
    <row r="22" spans="1:13" x14ac:dyDescent="0.2">
      <c r="A22" s="13">
        <v>15</v>
      </c>
      <c r="B22" s="14"/>
      <c r="C22" s="65"/>
      <c r="D22" s="65"/>
      <c r="E22" s="29">
        <v>12</v>
      </c>
      <c r="F22" s="17"/>
      <c r="G22" s="99" t="str">
        <f t="shared" si="0"/>
        <v>0</v>
      </c>
      <c r="H22" s="18"/>
      <c r="J22" s="61">
        <f t="shared" si="4"/>
        <v>0</v>
      </c>
      <c r="K22" s="61">
        <f t="shared" si="1"/>
        <v>0</v>
      </c>
      <c r="L22" s="61">
        <f t="shared" si="2"/>
        <v>0</v>
      </c>
      <c r="M22" s="61">
        <f t="shared" si="3"/>
        <v>0</v>
      </c>
    </row>
    <row r="23" spans="1:13" x14ac:dyDescent="0.2">
      <c r="A23" s="5">
        <v>16</v>
      </c>
      <c r="B23" s="6"/>
      <c r="C23" s="68"/>
      <c r="D23" s="68"/>
      <c r="E23" s="12">
        <v>12</v>
      </c>
      <c r="F23" s="9"/>
      <c r="G23" s="98" t="str">
        <f t="shared" si="0"/>
        <v>0</v>
      </c>
      <c r="H23" s="10"/>
      <c r="J23" s="61">
        <f t="shared" si="4"/>
        <v>0</v>
      </c>
      <c r="K23" s="61">
        <f t="shared" si="1"/>
        <v>0</v>
      </c>
      <c r="L23" s="61">
        <f t="shared" si="2"/>
        <v>0</v>
      </c>
      <c r="M23" s="61">
        <f t="shared" si="3"/>
        <v>0</v>
      </c>
    </row>
    <row r="24" spans="1:13" x14ac:dyDescent="0.2">
      <c r="A24" s="5">
        <v>17</v>
      </c>
      <c r="B24" s="6"/>
      <c r="C24" s="68"/>
      <c r="D24" s="68"/>
      <c r="E24" s="12">
        <v>12</v>
      </c>
      <c r="F24" s="9"/>
      <c r="G24" s="98" t="str">
        <f t="shared" si="0"/>
        <v>0</v>
      </c>
      <c r="H24" s="10"/>
      <c r="J24" s="61">
        <f t="shared" si="4"/>
        <v>0</v>
      </c>
      <c r="K24" s="61">
        <f t="shared" si="1"/>
        <v>0</v>
      </c>
      <c r="L24" s="61">
        <f t="shared" si="2"/>
        <v>0</v>
      </c>
      <c r="M24" s="61">
        <f t="shared" si="3"/>
        <v>0</v>
      </c>
    </row>
    <row r="25" spans="1:13" x14ac:dyDescent="0.2">
      <c r="A25" s="5">
        <v>18</v>
      </c>
      <c r="B25" s="6"/>
      <c r="C25" s="68"/>
      <c r="D25" s="68"/>
      <c r="E25" s="12">
        <v>12</v>
      </c>
      <c r="F25" s="9"/>
      <c r="G25" s="98" t="str">
        <f t="shared" si="0"/>
        <v>0</v>
      </c>
      <c r="H25" s="10"/>
      <c r="J25" s="61">
        <f t="shared" si="4"/>
        <v>0</v>
      </c>
      <c r="K25" s="61">
        <f t="shared" si="1"/>
        <v>0</v>
      </c>
      <c r="L25" s="61">
        <f t="shared" si="2"/>
        <v>0</v>
      </c>
      <c r="M25" s="61">
        <f t="shared" si="3"/>
        <v>0</v>
      </c>
    </row>
    <row r="26" spans="1:13" x14ac:dyDescent="0.2">
      <c r="A26" s="5">
        <v>19</v>
      </c>
      <c r="B26" s="6"/>
      <c r="C26" s="68"/>
      <c r="D26" s="68"/>
      <c r="E26" s="12">
        <v>12</v>
      </c>
      <c r="F26" s="9"/>
      <c r="G26" s="98" t="str">
        <f t="shared" si="0"/>
        <v>0</v>
      </c>
      <c r="H26" s="10"/>
      <c r="J26" s="61">
        <f t="shared" si="4"/>
        <v>0</v>
      </c>
      <c r="K26" s="61">
        <f t="shared" si="1"/>
        <v>0</v>
      </c>
      <c r="L26" s="61">
        <f t="shared" si="2"/>
        <v>0</v>
      </c>
      <c r="M26" s="61">
        <f t="shared" si="3"/>
        <v>0</v>
      </c>
    </row>
    <row r="27" spans="1:13" x14ac:dyDescent="0.2">
      <c r="A27" s="13">
        <v>20</v>
      </c>
      <c r="B27" s="14"/>
      <c r="C27" s="65"/>
      <c r="D27" s="65"/>
      <c r="E27" s="29">
        <v>12</v>
      </c>
      <c r="F27" s="17"/>
      <c r="G27" s="99" t="str">
        <f t="shared" si="0"/>
        <v>0</v>
      </c>
      <c r="H27" s="18"/>
      <c r="J27" s="61">
        <f t="shared" si="4"/>
        <v>0</v>
      </c>
      <c r="K27" s="61">
        <f t="shared" si="1"/>
        <v>0</v>
      </c>
      <c r="L27" s="61">
        <f t="shared" si="2"/>
        <v>0</v>
      </c>
      <c r="M27" s="61">
        <f t="shared" si="3"/>
        <v>0</v>
      </c>
    </row>
    <row r="28" spans="1:13" x14ac:dyDescent="0.2">
      <c r="A28" s="5">
        <v>21</v>
      </c>
      <c r="B28" s="6"/>
      <c r="C28" s="68"/>
      <c r="D28" s="68"/>
      <c r="E28" s="12">
        <v>12</v>
      </c>
      <c r="F28" s="9"/>
      <c r="G28" s="98" t="str">
        <f t="shared" si="0"/>
        <v>0</v>
      </c>
      <c r="H28" s="10"/>
      <c r="J28" s="61">
        <f t="shared" si="4"/>
        <v>0</v>
      </c>
      <c r="K28" s="61">
        <f t="shared" si="1"/>
        <v>0</v>
      </c>
      <c r="L28" s="61">
        <f t="shared" si="2"/>
        <v>0</v>
      </c>
      <c r="M28" s="61">
        <f t="shared" si="3"/>
        <v>0</v>
      </c>
    </row>
    <row r="29" spans="1:13" x14ac:dyDescent="0.2">
      <c r="A29" s="5">
        <v>22</v>
      </c>
      <c r="B29" s="6"/>
      <c r="C29" s="68"/>
      <c r="D29" s="68"/>
      <c r="E29" s="12">
        <v>12</v>
      </c>
      <c r="F29" s="9"/>
      <c r="G29" s="98" t="str">
        <f t="shared" si="0"/>
        <v>0</v>
      </c>
      <c r="H29" s="10"/>
      <c r="J29" s="61">
        <f t="shared" si="4"/>
        <v>0</v>
      </c>
      <c r="K29" s="61">
        <f t="shared" si="1"/>
        <v>0</v>
      </c>
      <c r="L29" s="61">
        <f t="shared" si="2"/>
        <v>0</v>
      </c>
      <c r="M29" s="61">
        <f t="shared" si="3"/>
        <v>0</v>
      </c>
    </row>
    <row r="30" spans="1:13" x14ac:dyDescent="0.2">
      <c r="A30" s="5">
        <v>23</v>
      </c>
      <c r="B30" s="6"/>
      <c r="C30" s="68"/>
      <c r="D30" s="68"/>
      <c r="E30" s="12">
        <v>12</v>
      </c>
      <c r="F30" s="9"/>
      <c r="G30" s="98" t="str">
        <f t="shared" si="0"/>
        <v>0</v>
      </c>
      <c r="H30" s="10"/>
      <c r="J30" s="61">
        <f t="shared" si="4"/>
        <v>0</v>
      </c>
      <c r="K30" s="61">
        <f t="shared" si="1"/>
        <v>0</v>
      </c>
      <c r="L30" s="61">
        <f t="shared" si="2"/>
        <v>0</v>
      </c>
      <c r="M30" s="61">
        <f t="shared" si="3"/>
        <v>0</v>
      </c>
    </row>
    <row r="31" spans="1:13" x14ac:dyDescent="0.2">
      <c r="A31" s="5">
        <v>24</v>
      </c>
      <c r="B31" s="6"/>
      <c r="C31" s="68"/>
      <c r="D31" s="68"/>
      <c r="E31" s="12">
        <v>12</v>
      </c>
      <c r="F31" s="9"/>
      <c r="G31" s="98" t="str">
        <f t="shared" si="0"/>
        <v>0</v>
      </c>
      <c r="H31" s="10"/>
      <c r="J31" s="61">
        <f t="shared" si="4"/>
        <v>0</v>
      </c>
      <c r="K31" s="61">
        <f t="shared" si="1"/>
        <v>0</v>
      </c>
      <c r="L31" s="61">
        <f t="shared" si="2"/>
        <v>0</v>
      </c>
      <c r="M31" s="61">
        <f t="shared" si="3"/>
        <v>0</v>
      </c>
    </row>
    <row r="32" spans="1:13" x14ac:dyDescent="0.2">
      <c r="A32" s="13">
        <v>25</v>
      </c>
      <c r="B32" s="14"/>
      <c r="C32" s="65"/>
      <c r="D32" s="65"/>
      <c r="E32" s="29">
        <v>12</v>
      </c>
      <c r="F32" s="17"/>
      <c r="G32" s="99" t="str">
        <f t="shared" si="0"/>
        <v>0</v>
      </c>
      <c r="H32" s="18"/>
      <c r="J32" s="61">
        <f t="shared" si="4"/>
        <v>0</v>
      </c>
      <c r="K32" s="61">
        <f t="shared" si="1"/>
        <v>0</v>
      </c>
      <c r="L32" s="61">
        <f t="shared" si="2"/>
        <v>0</v>
      </c>
      <c r="M32" s="61">
        <f t="shared" si="3"/>
        <v>0</v>
      </c>
    </row>
    <row r="33" spans="1:13" x14ac:dyDescent="0.2">
      <c r="A33" s="5">
        <v>26</v>
      </c>
      <c r="B33" s="6"/>
      <c r="C33" s="68"/>
      <c r="D33" s="68"/>
      <c r="E33" s="12">
        <v>12</v>
      </c>
      <c r="F33" s="9"/>
      <c r="G33" s="98" t="str">
        <f t="shared" si="0"/>
        <v>0</v>
      </c>
      <c r="H33" s="10"/>
      <c r="J33" s="61">
        <f t="shared" si="4"/>
        <v>0</v>
      </c>
      <c r="K33" s="61">
        <f t="shared" si="1"/>
        <v>0</v>
      </c>
      <c r="L33" s="61">
        <f t="shared" si="2"/>
        <v>0</v>
      </c>
      <c r="M33" s="61">
        <f t="shared" si="3"/>
        <v>0</v>
      </c>
    </row>
    <row r="34" spans="1:13" x14ac:dyDescent="0.2">
      <c r="A34" s="5">
        <v>27</v>
      </c>
      <c r="B34" s="6"/>
      <c r="C34" s="68"/>
      <c r="D34" s="68"/>
      <c r="E34" s="12">
        <v>12</v>
      </c>
      <c r="F34" s="9"/>
      <c r="G34" s="98" t="str">
        <f t="shared" si="0"/>
        <v>0</v>
      </c>
      <c r="H34" s="10"/>
      <c r="J34" s="61">
        <f t="shared" si="4"/>
        <v>0</v>
      </c>
      <c r="K34" s="61">
        <f t="shared" si="1"/>
        <v>0</v>
      </c>
      <c r="L34" s="61">
        <f t="shared" si="2"/>
        <v>0</v>
      </c>
      <c r="M34" s="61">
        <f t="shared" si="3"/>
        <v>0</v>
      </c>
    </row>
    <row r="35" spans="1:13" x14ac:dyDescent="0.2">
      <c r="A35" s="5">
        <v>28</v>
      </c>
      <c r="B35" s="6"/>
      <c r="C35" s="68"/>
      <c r="D35" s="68"/>
      <c r="E35" s="12">
        <v>12</v>
      </c>
      <c r="F35" s="9"/>
      <c r="G35" s="98" t="str">
        <f t="shared" si="0"/>
        <v>0</v>
      </c>
      <c r="H35" s="10"/>
      <c r="J35" s="61">
        <f t="shared" si="4"/>
        <v>0</v>
      </c>
      <c r="K35" s="61">
        <f t="shared" si="1"/>
        <v>0</v>
      </c>
      <c r="L35" s="61">
        <f t="shared" si="2"/>
        <v>0</v>
      </c>
      <c r="M35" s="61">
        <f t="shared" si="3"/>
        <v>0</v>
      </c>
    </row>
    <row r="36" spans="1:13" x14ac:dyDescent="0.2">
      <c r="A36" s="5">
        <v>29</v>
      </c>
      <c r="B36" s="6"/>
      <c r="C36" s="68"/>
      <c r="D36" s="68"/>
      <c r="E36" s="12">
        <v>12</v>
      </c>
      <c r="F36" s="9"/>
      <c r="G36" s="98" t="str">
        <f t="shared" si="0"/>
        <v>0</v>
      </c>
      <c r="H36" s="10"/>
      <c r="J36" s="61">
        <f t="shared" si="4"/>
        <v>0</v>
      </c>
      <c r="K36" s="61">
        <f t="shared" si="1"/>
        <v>0</v>
      </c>
      <c r="L36" s="61">
        <f t="shared" si="2"/>
        <v>0</v>
      </c>
      <c r="M36" s="61">
        <f t="shared" si="3"/>
        <v>0</v>
      </c>
    </row>
    <row r="37" spans="1:13" x14ac:dyDescent="0.2">
      <c r="A37" s="13">
        <v>30</v>
      </c>
      <c r="B37" s="14"/>
      <c r="C37" s="65"/>
      <c r="D37" s="65"/>
      <c r="E37" s="29">
        <v>12</v>
      </c>
      <c r="F37" s="17"/>
      <c r="G37" s="99" t="str">
        <f t="shared" si="0"/>
        <v>0</v>
      </c>
      <c r="H37" s="18"/>
      <c r="J37" s="61">
        <f t="shared" si="4"/>
        <v>0</v>
      </c>
      <c r="K37" s="61">
        <f t="shared" si="1"/>
        <v>0</v>
      </c>
      <c r="L37" s="61">
        <f t="shared" si="2"/>
        <v>0</v>
      </c>
      <c r="M37" s="61">
        <f t="shared" si="3"/>
        <v>0</v>
      </c>
    </row>
    <row r="38" spans="1:13" x14ac:dyDescent="0.2">
      <c r="G38" s="47"/>
    </row>
    <row r="39" spans="1:13" x14ac:dyDescent="0.2">
      <c r="F39" s="30"/>
      <c r="G39" s="100"/>
    </row>
    <row r="44" spans="1:13" s="38" customFormat="1" x14ac:dyDescent="0.2">
      <c r="C44" s="47" t="str">
        <f>_xlfn.IFS(B44&gt;11000,"326",B44&gt;10000,"300",B44&gt;9000,"274",B44&gt;8000,"248",B44&gt;7000,"222",B44&gt;6000,"196",B44&gt;5000,"170",B44&gt;4000,"144",B44&gt;3000,"118",B44&gt;2000,"92",B44&gt;1000,"66",B44&gt;600,"40",B44&gt;300,"26",B44&gt;0,"16",B44=0," ")</f>
        <v xml:space="preserve"> </v>
      </c>
      <c r="F44" s="47"/>
    </row>
  </sheetData>
  <sheetProtection algorithmName="SHA-512" hashValue="o84aMc5y0m3svtr8DI0DEJ6Y/WgjkmxVG44wwju0AuOBIV6sn28NaxOpt2JEWUBojqXAL0xySo6JIt89XoB4/w==" saltValue="A8g5vBO0dOP3du6ip6r+nw==" spinCount="100000" sheet="1" selectLockedCells="1"/>
  <pageMargins left="0.7" right="0.7" top="0.75" bottom="0.75" header="0.3" footer="0.3"/>
  <pageSetup paperSize="9" scale="52" orientation="landscape" r:id="rId1"/>
  <headerFooter>
    <oddHeader>&amp;R&amp;G</oddHeader>
  </headerFooter>
  <ignoredErrors>
    <ignoredError sqref="G8:G37" emptyCellReference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CFFF-9220-46B0-8ABC-6EEC294E06CD}">
  <sheetPr>
    <pageSetUpPr fitToPage="1"/>
  </sheetPr>
  <dimension ref="A1:R37"/>
  <sheetViews>
    <sheetView zoomScale="99" zoomScaleNormal="99" workbookViewId="0">
      <selection activeCell="C1" sqref="C1"/>
    </sheetView>
  </sheetViews>
  <sheetFormatPr defaultColWidth="9.140625" defaultRowHeight="12.75" x14ac:dyDescent="0.2"/>
  <cols>
    <col min="1" max="1" width="7" style="2" customWidth="1"/>
    <col min="2" max="2" width="19.42578125" style="2" customWidth="1"/>
    <col min="3" max="3" width="30.28515625" style="3" bestFit="1" customWidth="1"/>
    <col min="4" max="4" width="46.140625" style="2" customWidth="1"/>
    <col min="5" max="5" width="29.5703125" style="2" customWidth="1"/>
    <col min="6" max="6" width="19.140625" style="2" hidden="1" customWidth="1"/>
    <col min="7" max="7" width="20" style="3" hidden="1" customWidth="1"/>
    <col min="8" max="9" width="23.85546875" style="2" hidden="1" customWidth="1"/>
    <col min="10" max="10" width="16.28515625" style="2" hidden="1" customWidth="1"/>
    <col min="11" max="11" width="9.85546875" style="2" hidden="1" customWidth="1"/>
    <col min="12" max="12" width="14.5703125" style="38" customWidth="1"/>
    <col min="13" max="13" width="22.42578125" style="2" customWidth="1"/>
    <col min="14" max="14" width="9.140625" style="2"/>
    <col min="15" max="15" width="11.42578125" style="38" customWidth="1"/>
    <col min="16" max="16" width="12.42578125" style="38" customWidth="1"/>
    <col min="17" max="17" width="10.28515625" style="38" customWidth="1"/>
    <col min="18" max="18" width="11.5703125" style="38" customWidth="1"/>
    <col min="19" max="16384" width="9.140625" style="2"/>
  </cols>
  <sheetData>
    <row r="1" spans="1:18" ht="17.25" customHeight="1" x14ac:dyDescent="0.2">
      <c r="A1" s="37" t="s">
        <v>29</v>
      </c>
      <c r="B1" s="38"/>
      <c r="C1" s="21"/>
    </row>
    <row r="2" spans="1:18" ht="17.25" customHeight="1" x14ac:dyDescent="0.2">
      <c r="A2" s="37" t="s">
        <v>30</v>
      </c>
      <c r="B2" s="38"/>
      <c r="C2" s="105"/>
    </row>
    <row r="3" spans="1:18" ht="17.25" customHeight="1" x14ac:dyDescent="0.2">
      <c r="A3" s="37" t="s">
        <v>27</v>
      </c>
      <c r="B3" s="38"/>
      <c r="C3" s="105"/>
    </row>
    <row r="4" spans="1:18" ht="17.25" customHeight="1" thickBot="1" x14ac:dyDescent="0.25">
      <c r="A4" s="37" t="s">
        <v>28</v>
      </c>
      <c r="B4" s="38"/>
      <c r="C4" s="105"/>
    </row>
    <row r="5" spans="1:18" s="38" customFormat="1" ht="21.75" customHeight="1" thickBot="1" x14ac:dyDescent="0.25">
      <c r="C5" s="47"/>
      <c r="D5" s="48"/>
      <c r="E5" s="49" t="s">
        <v>11</v>
      </c>
      <c r="F5" s="50"/>
      <c r="G5" s="51"/>
      <c r="H5" s="50"/>
      <c r="I5" s="50"/>
      <c r="J5" s="50"/>
      <c r="K5" s="52"/>
      <c r="L5" s="53">
        <f>(L8+L9+L10+L11+L12+L13+L14+L15+L16+L17+L18+L19+L20+L21+L22+L23+L24+L25+L26+L27+L28+L29+L30+L31+L32+L33+L34+L35+L36+L37)</f>
        <v>0</v>
      </c>
      <c r="M5" s="54"/>
      <c r="O5" s="49">
        <f>SUM(O8:O37)</f>
        <v>0</v>
      </c>
      <c r="P5" s="52">
        <f>SUM(P8:P37)</f>
        <v>0</v>
      </c>
      <c r="Q5" s="52">
        <f>SUM(Q8:Q37)</f>
        <v>0</v>
      </c>
      <c r="R5" s="55">
        <f>SUM(R8:R37)</f>
        <v>0</v>
      </c>
    </row>
    <row r="6" spans="1:18" s="38" customFormat="1" ht="13.5" thickBot="1" x14ac:dyDescent="0.25">
      <c r="C6" s="47"/>
      <c r="E6" s="56" t="s">
        <v>26</v>
      </c>
      <c r="G6" s="47"/>
      <c r="I6" s="57"/>
      <c r="J6" s="57"/>
      <c r="K6" s="57"/>
      <c r="L6" s="57"/>
    </row>
    <row r="7" spans="1:18" s="38" customFormat="1" ht="13.5" thickBot="1" x14ac:dyDescent="0.25">
      <c r="A7" s="39" t="s">
        <v>31</v>
      </c>
      <c r="B7" s="40" t="s">
        <v>25</v>
      </c>
      <c r="C7" s="41" t="s">
        <v>0</v>
      </c>
      <c r="D7" s="41" t="s">
        <v>21</v>
      </c>
      <c r="E7" s="42" t="s">
        <v>20</v>
      </c>
      <c r="F7" s="41"/>
      <c r="G7" s="41"/>
      <c r="H7" s="43"/>
      <c r="I7" s="43"/>
      <c r="J7" s="43"/>
      <c r="K7" s="43"/>
      <c r="L7" s="43" t="s">
        <v>4</v>
      </c>
      <c r="M7" s="82" t="s">
        <v>6</v>
      </c>
      <c r="O7" s="45" t="s">
        <v>12</v>
      </c>
      <c r="P7" s="46" t="s">
        <v>22</v>
      </c>
      <c r="Q7" s="46" t="s">
        <v>14</v>
      </c>
      <c r="R7" s="44" t="s">
        <v>15</v>
      </c>
    </row>
    <row r="8" spans="1:18" x14ac:dyDescent="0.2">
      <c r="A8" s="5">
        <v>1</v>
      </c>
      <c r="B8" s="67"/>
      <c r="C8" s="2"/>
      <c r="E8" s="7"/>
      <c r="F8" s="8"/>
      <c r="G8" s="9"/>
      <c r="H8" s="7"/>
      <c r="I8" s="62"/>
      <c r="J8" s="7"/>
      <c r="K8" s="9"/>
      <c r="L8" s="58" t="str">
        <f>_xlfn.IFS(E8=0, "0",E8&lt;=833.33,25,E8&gt;833.33,E8*0.03)</f>
        <v>0</v>
      </c>
      <c r="M8" s="10"/>
      <c r="O8" s="61">
        <f>0.85*L8</f>
        <v>0</v>
      </c>
      <c r="P8" s="61">
        <f>L8-O8</f>
        <v>0</v>
      </c>
      <c r="Q8" s="61">
        <f>1.22*P8-P8</f>
        <v>0</v>
      </c>
      <c r="R8" s="61">
        <f>O8+P8+Q8</f>
        <v>0</v>
      </c>
    </row>
    <row r="9" spans="1:18" x14ac:dyDescent="0.2">
      <c r="A9" s="5">
        <v>2</v>
      </c>
      <c r="B9" s="67"/>
      <c r="C9" s="106"/>
      <c r="E9" s="7"/>
      <c r="F9" s="11"/>
      <c r="G9" s="9"/>
      <c r="H9" s="7"/>
      <c r="I9" s="62"/>
      <c r="J9" s="7"/>
      <c r="K9" s="9"/>
      <c r="L9" s="58" t="str">
        <f t="shared" ref="L9:L37" si="0">_xlfn.IFS(E9=0, "0",E9&lt;=833.33,25,E9&gt;833.33,E9*0.03)</f>
        <v>0</v>
      </c>
      <c r="M9" s="10"/>
      <c r="O9" s="61">
        <f>0.85*L9</f>
        <v>0</v>
      </c>
      <c r="P9" s="61">
        <f t="shared" ref="P9" si="1">L9-O9</f>
        <v>0</v>
      </c>
      <c r="Q9" s="61">
        <f t="shared" ref="Q9:Q37" si="2">1.22*P9-P9</f>
        <v>0</v>
      </c>
      <c r="R9" s="61">
        <f t="shared" ref="R9:R37" si="3">O9+P9+Q9</f>
        <v>0</v>
      </c>
    </row>
    <row r="10" spans="1:18" x14ac:dyDescent="0.2">
      <c r="A10" s="5">
        <v>3</v>
      </c>
      <c r="B10" s="67"/>
      <c r="C10" s="106"/>
      <c r="E10" s="7"/>
      <c r="F10" s="12"/>
      <c r="G10" s="9"/>
      <c r="H10" s="7"/>
      <c r="I10" s="62"/>
      <c r="J10" s="7"/>
      <c r="K10" s="9"/>
      <c r="L10" s="58" t="str">
        <f t="shared" si="0"/>
        <v>0</v>
      </c>
      <c r="M10" s="10"/>
      <c r="O10" s="61">
        <f t="shared" ref="O10:O37" si="4">0.85*L10</f>
        <v>0</v>
      </c>
      <c r="P10" s="61">
        <f t="shared" ref="P10:P37" si="5">L10-O10</f>
        <v>0</v>
      </c>
      <c r="Q10" s="61">
        <f t="shared" si="2"/>
        <v>0</v>
      </c>
      <c r="R10" s="61">
        <f t="shared" si="3"/>
        <v>0</v>
      </c>
    </row>
    <row r="11" spans="1:18" x14ac:dyDescent="0.2">
      <c r="A11" s="5">
        <v>4</v>
      </c>
      <c r="B11" s="67"/>
      <c r="C11" s="106"/>
      <c r="E11" s="7"/>
      <c r="F11" s="11"/>
      <c r="G11" s="9"/>
      <c r="H11" s="7"/>
      <c r="I11" s="62"/>
      <c r="J11" s="7"/>
      <c r="K11" s="9"/>
      <c r="L11" s="58" t="str">
        <f t="shared" si="0"/>
        <v>0</v>
      </c>
      <c r="M11" s="10"/>
      <c r="O11" s="61">
        <f t="shared" si="4"/>
        <v>0</v>
      </c>
      <c r="P11" s="61">
        <f t="shared" si="5"/>
        <v>0</v>
      </c>
      <c r="Q11" s="61">
        <f t="shared" si="2"/>
        <v>0</v>
      </c>
      <c r="R11" s="61">
        <f t="shared" si="3"/>
        <v>0</v>
      </c>
    </row>
    <row r="12" spans="1:18" x14ac:dyDescent="0.2">
      <c r="A12" s="13">
        <v>5</v>
      </c>
      <c r="B12" s="70"/>
      <c r="C12" s="107"/>
      <c r="D12" s="21"/>
      <c r="E12" s="16"/>
      <c r="F12" s="15"/>
      <c r="G12" s="17"/>
      <c r="H12" s="16"/>
      <c r="I12" s="63"/>
      <c r="J12" s="16"/>
      <c r="K12" s="17"/>
      <c r="L12" s="59" t="str">
        <f t="shared" si="0"/>
        <v>0</v>
      </c>
      <c r="M12" s="18"/>
      <c r="O12" s="61">
        <f t="shared" si="4"/>
        <v>0</v>
      </c>
      <c r="P12" s="61">
        <f t="shared" si="5"/>
        <v>0</v>
      </c>
      <c r="Q12" s="61">
        <f t="shared" si="2"/>
        <v>0</v>
      </c>
      <c r="R12" s="61">
        <f t="shared" si="3"/>
        <v>0</v>
      </c>
    </row>
    <row r="13" spans="1:18" x14ac:dyDescent="0.2">
      <c r="A13" s="5">
        <v>6</v>
      </c>
      <c r="B13" s="67"/>
      <c r="C13" s="106"/>
      <c r="E13" s="7"/>
      <c r="F13" s="11"/>
      <c r="G13" s="9"/>
      <c r="H13" s="7"/>
      <c r="I13" s="62"/>
      <c r="J13" s="7"/>
      <c r="K13" s="9"/>
      <c r="L13" s="58" t="str">
        <f t="shared" si="0"/>
        <v>0</v>
      </c>
      <c r="M13" s="10"/>
      <c r="O13" s="61">
        <f t="shared" si="4"/>
        <v>0</v>
      </c>
      <c r="P13" s="61">
        <f t="shared" si="5"/>
        <v>0</v>
      </c>
      <c r="Q13" s="61">
        <f t="shared" si="2"/>
        <v>0</v>
      </c>
      <c r="R13" s="61">
        <f t="shared" si="3"/>
        <v>0</v>
      </c>
    </row>
    <row r="14" spans="1:18" x14ac:dyDescent="0.2">
      <c r="A14" s="5">
        <v>7</v>
      </c>
      <c r="B14" s="67"/>
      <c r="C14" s="106"/>
      <c r="E14" s="7"/>
      <c r="F14" s="11"/>
      <c r="G14" s="9"/>
      <c r="H14" s="7"/>
      <c r="I14" s="62"/>
      <c r="J14" s="7"/>
      <c r="K14" s="9"/>
      <c r="L14" s="58" t="str">
        <f t="shared" si="0"/>
        <v>0</v>
      </c>
      <c r="M14" s="10"/>
      <c r="O14" s="61">
        <f t="shared" si="4"/>
        <v>0</v>
      </c>
      <c r="P14" s="61">
        <f t="shared" si="5"/>
        <v>0</v>
      </c>
      <c r="Q14" s="61">
        <f t="shared" si="2"/>
        <v>0</v>
      </c>
      <c r="R14" s="61">
        <f t="shared" si="3"/>
        <v>0</v>
      </c>
    </row>
    <row r="15" spans="1:18" x14ac:dyDescent="0.2">
      <c r="A15" s="5">
        <v>8</v>
      </c>
      <c r="B15" s="67"/>
      <c r="C15" s="106"/>
      <c r="E15" s="7"/>
      <c r="F15" s="11"/>
      <c r="G15" s="9"/>
      <c r="H15" s="7"/>
      <c r="I15" s="62"/>
      <c r="J15" s="7"/>
      <c r="K15" s="9"/>
      <c r="L15" s="58" t="str">
        <f t="shared" si="0"/>
        <v>0</v>
      </c>
      <c r="M15" s="10"/>
      <c r="O15" s="61">
        <f t="shared" si="4"/>
        <v>0</v>
      </c>
      <c r="P15" s="61">
        <f t="shared" si="5"/>
        <v>0</v>
      </c>
      <c r="Q15" s="61">
        <f t="shared" si="2"/>
        <v>0</v>
      </c>
      <c r="R15" s="61">
        <f t="shared" si="3"/>
        <v>0</v>
      </c>
    </row>
    <row r="16" spans="1:18" x14ac:dyDescent="0.2">
      <c r="A16" s="5">
        <v>9</v>
      </c>
      <c r="B16" s="67"/>
      <c r="C16" s="106"/>
      <c r="E16" s="7"/>
      <c r="F16" s="11"/>
      <c r="G16" s="9"/>
      <c r="H16" s="7"/>
      <c r="I16" s="62"/>
      <c r="J16" s="7"/>
      <c r="K16" s="9"/>
      <c r="L16" s="58" t="str">
        <f t="shared" si="0"/>
        <v>0</v>
      </c>
      <c r="M16" s="10"/>
      <c r="O16" s="61">
        <f t="shared" si="4"/>
        <v>0</v>
      </c>
      <c r="P16" s="61">
        <f t="shared" si="5"/>
        <v>0</v>
      </c>
      <c r="Q16" s="61">
        <f t="shared" si="2"/>
        <v>0</v>
      </c>
      <c r="R16" s="61">
        <f t="shared" si="3"/>
        <v>0</v>
      </c>
    </row>
    <row r="17" spans="1:18" x14ac:dyDescent="0.2">
      <c r="A17" s="13">
        <v>10</v>
      </c>
      <c r="B17" s="70"/>
      <c r="C17" s="107"/>
      <c r="D17" s="21"/>
      <c r="E17" s="16"/>
      <c r="F17" s="15"/>
      <c r="G17" s="17"/>
      <c r="H17" s="20"/>
      <c r="I17" s="63"/>
      <c r="J17" s="16"/>
      <c r="K17" s="17"/>
      <c r="L17" s="59" t="str">
        <f t="shared" si="0"/>
        <v>0</v>
      </c>
      <c r="M17" s="18"/>
      <c r="O17" s="61">
        <f t="shared" si="4"/>
        <v>0</v>
      </c>
      <c r="P17" s="61">
        <f t="shared" si="5"/>
        <v>0</v>
      </c>
      <c r="Q17" s="61">
        <f t="shared" si="2"/>
        <v>0</v>
      </c>
      <c r="R17" s="61">
        <f t="shared" si="3"/>
        <v>0</v>
      </c>
    </row>
    <row r="18" spans="1:18" x14ac:dyDescent="0.2">
      <c r="A18" s="5">
        <v>11</v>
      </c>
      <c r="B18" s="67"/>
      <c r="C18" s="2"/>
      <c r="E18" s="7"/>
      <c r="F18" s="11"/>
      <c r="G18" s="9"/>
      <c r="I18" s="62"/>
      <c r="K18" s="9"/>
      <c r="L18" s="58" t="str">
        <f t="shared" si="0"/>
        <v>0</v>
      </c>
      <c r="M18" s="10"/>
      <c r="O18" s="61">
        <f t="shared" si="4"/>
        <v>0</v>
      </c>
      <c r="P18" s="61">
        <f t="shared" si="5"/>
        <v>0</v>
      </c>
      <c r="Q18" s="61">
        <f t="shared" si="2"/>
        <v>0</v>
      </c>
      <c r="R18" s="61">
        <f t="shared" si="3"/>
        <v>0</v>
      </c>
    </row>
    <row r="19" spans="1:18" x14ac:dyDescent="0.2">
      <c r="A19" s="5">
        <v>12</v>
      </c>
      <c r="B19" s="67"/>
      <c r="C19" s="2"/>
      <c r="E19" s="7"/>
      <c r="F19" s="11"/>
      <c r="G19" s="9"/>
      <c r="I19" s="62"/>
      <c r="K19" s="9"/>
      <c r="L19" s="58" t="str">
        <f t="shared" si="0"/>
        <v>0</v>
      </c>
      <c r="M19" s="10"/>
      <c r="O19" s="61">
        <f t="shared" si="4"/>
        <v>0</v>
      </c>
      <c r="P19" s="61">
        <f t="shared" si="5"/>
        <v>0</v>
      </c>
      <c r="Q19" s="61">
        <f t="shared" si="2"/>
        <v>0</v>
      </c>
      <c r="R19" s="61">
        <f t="shared" si="3"/>
        <v>0</v>
      </c>
    </row>
    <row r="20" spans="1:18" x14ac:dyDescent="0.2">
      <c r="A20" s="5">
        <v>13</v>
      </c>
      <c r="B20" s="67"/>
      <c r="C20" s="2"/>
      <c r="E20" s="7"/>
      <c r="F20" s="11"/>
      <c r="G20" s="9"/>
      <c r="I20" s="62"/>
      <c r="K20" s="9"/>
      <c r="L20" s="58" t="str">
        <f t="shared" si="0"/>
        <v>0</v>
      </c>
      <c r="M20" s="10"/>
      <c r="O20" s="61">
        <f t="shared" si="4"/>
        <v>0</v>
      </c>
      <c r="P20" s="61">
        <f t="shared" si="5"/>
        <v>0</v>
      </c>
      <c r="Q20" s="61">
        <f t="shared" si="2"/>
        <v>0</v>
      </c>
      <c r="R20" s="61">
        <f t="shared" si="3"/>
        <v>0</v>
      </c>
    </row>
    <row r="21" spans="1:18" x14ac:dyDescent="0.2">
      <c r="A21" s="5">
        <v>14</v>
      </c>
      <c r="B21" s="67"/>
      <c r="C21" s="2"/>
      <c r="E21" s="7"/>
      <c r="F21" s="11"/>
      <c r="G21" s="9"/>
      <c r="I21" s="62"/>
      <c r="K21" s="9"/>
      <c r="L21" s="58" t="str">
        <f t="shared" si="0"/>
        <v>0</v>
      </c>
      <c r="M21" s="10"/>
      <c r="O21" s="61">
        <f t="shared" si="4"/>
        <v>0</v>
      </c>
      <c r="P21" s="61">
        <f t="shared" si="5"/>
        <v>0</v>
      </c>
      <c r="Q21" s="61">
        <f t="shared" si="2"/>
        <v>0</v>
      </c>
      <c r="R21" s="61">
        <f t="shared" si="3"/>
        <v>0</v>
      </c>
    </row>
    <row r="22" spans="1:18" x14ac:dyDescent="0.2">
      <c r="A22" s="13">
        <v>15</v>
      </c>
      <c r="B22" s="70"/>
      <c r="C22" s="21"/>
      <c r="D22" s="21"/>
      <c r="E22" s="16"/>
      <c r="F22" s="15"/>
      <c r="G22" s="17"/>
      <c r="H22" s="21"/>
      <c r="I22" s="63"/>
      <c r="J22" s="21"/>
      <c r="K22" s="17"/>
      <c r="L22" s="59" t="str">
        <f t="shared" si="0"/>
        <v>0</v>
      </c>
      <c r="M22" s="18"/>
      <c r="O22" s="61">
        <f t="shared" si="4"/>
        <v>0</v>
      </c>
      <c r="P22" s="61">
        <f t="shared" si="5"/>
        <v>0</v>
      </c>
      <c r="Q22" s="61">
        <f t="shared" si="2"/>
        <v>0</v>
      </c>
      <c r="R22" s="61">
        <f t="shared" si="3"/>
        <v>0</v>
      </c>
    </row>
    <row r="23" spans="1:18" x14ac:dyDescent="0.2">
      <c r="A23" s="5">
        <v>16</v>
      </c>
      <c r="B23" s="67"/>
      <c r="C23" s="2"/>
      <c r="E23" s="7"/>
      <c r="F23" s="11"/>
      <c r="G23" s="9"/>
      <c r="I23" s="62"/>
      <c r="K23" s="9"/>
      <c r="L23" s="58" t="str">
        <f t="shared" si="0"/>
        <v>0</v>
      </c>
      <c r="M23" s="10"/>
      <c r="O23" s="61">
        <f t="shared" si="4"/>
        <v>0</v>
      </c>
      <c r="P23" s="61">
        <f t="shared" si="5"/>
        <v>0</v>
      </c>
      <c r="Q23" s="61">
        <f t="shared" si="2"/>
        <v>0</v>
      </c>
      <c r="R23" s="61">
        <f t="shared" si="3"/>
        <v>0</v>
      </c>
    </row>
    <row r="24" spans="1:18" x14ac:dyDescent="0.2">
      <c r="A24" s="5">
        <v>17</v>
      </c>
      <c r="B24" s="67"/>
      <c r="C24" s="2"/>
      <c r="E24" s="7"/>
      <c r="F24" s="11"/>
      <c r="G24" s="9"/>
      <c r="H24" s="22"/>
      <c r="I24" s="62"/>
      <c r="K24" s="9"/>
      <c r="L24" s="58" t="str">
        <f t="shared" si="0"/>
        <v>0</v>
      </c>
      <c r="M24" s="10"/>
      <c r="O24" s="61">
        <f t="shared" si="4"/>
        <v>0</v>
      </c>
      <c r="P24" s="61">
        <f t="shared" si="5"/>
        <v>0</v>
      </c>
      <c r="Q24" s="61">
        <f t="shared" si="2"/>
        <v>0</v>
      </c>
      <c r="R24" s="61">
        <f t="shared" si="3"/>
        <v>0</v>
      </c>
    </row>
    <row r="25" spans="1:18" x14ac:dyDescent="0.2">
      <c r="A25" s="5">
        <v>18</v>
      </c>
      <c r="B25" s="67"/>
      <c r="C25" s="2"/>
      <c r="E25" s="7"/>
      <c r="F25" s="11"/>
      <c r="G25" s="9"/>
      <c r="I25" s="62"/>
      <c r="K25" s="9"/>
      <c r="L25" s="58" t="str">
        <f t="shared" si="0"/>
        <v>0</v>
      </c>
      <c r="M25" s="10"/>
      <c r="O25" s="61">
        <f t="shared" si="4"/>
        <v>0</v>
      </c>
      <c r="P25" s="61">
        <f t="shared" si="5"/>
        <v>0</v>
      </c>
      <c r="Q25" s="61">
        <f t="shared" si="2"/>
        <v>0</v>
      </c>
      <c r="R25" s="61">
        <f t="shared" si="3"/>
        <v>0</v>
      </c>
    </row>
    <row r="26" spans="1:18" x14ac:dyDescent="0.2">
      <c r="A26" s="5">
        <v>19</v>
      </c>
      <c r="B26" s="67"/>
      <c r="C26" s="2"/>
      <c r="E26" s="7"/>
      <c r="F26" s="11"/>
      <c r="G26" s="9"/>
      <c r="I26" s="62"/>
      <c r="K26" s="9"/>
      <c r="L26" s="58" t="str">
        <f t="shared" si="0"/>
        <v>0</v>
      </c>
      <c r="M26" s="10"/>
      <c r="O26" s="61">
        <f t="shared" si="4"/>
        <v>0</v>
      </c>
      <c r="P26" s="61">
        <f t="shared" si="5"/>
        <v>0</v>
      </c>
      <c r="Q26" s="61">
        <f t="shared" si="2"/>
        <v>0</v>
      </c>
      <c r="R26" s="61">
        <f t="shared" si="3"/>
        <v>0</v>
      </c>
    </row>
    <row r="27" spans="1:18" x14ac:dyDescent="0.2">
      <c r="A27" s="13">
        <v>20</v>
      </c>
      <c r="B27" s="70"/>
      <c r="C27" s="21"/>
      <c r="D27" s="21"/>
      <c r="E27" s="16"/>
      <c r="F27" s="15"/>
      <c r="G27" s="17"/>
      <c r="H27" s="21"/>
      <c r="I27" s="63"/>
      <c r="J27" s="21"/>
      <c r="K27" s="17"/>
      <c r="L27" s="59" t="str">
        <f t="shared" si="0"/>
        <v>0</v>
      </c>
      <c r="M27" s="18"/>
      <c r="O27" s="61">
        <f t="shared" si="4"/>
        <v>0</v>
      </c>
      <c r="P27" s="61">
        <f t="shared" si="5"/>
        <v>0</v>
      </c>
      <c r="Q27" s="61">
        <f t="shared" si="2"/>
        <v>0</v>
      </c>
      <c r="R27" s="61">
        <f t="shared" si="3"/>
        <v>0</v>
      </c>
    </row>
    <row r="28" spans="1:18" x14ac:dyDescent="0.2">
      <c r="A28" s="5">
        <v>21</v>
      </c>
      <c r="B28" s="67"/>
      <c r="C28" s="2"/>
      <c r="E28" s="7"/>
      <c r="F28" s="11"/>
      <c r="G28" s="9"/>
      <c r="I28" s="62"/>
      <c r="K28" s="9"/>
      <c r="L28" s="58" t="str">
        <f t="shared" si="0"/>
        <v>0</v>
      </c>
      <c r="M28" s="10"/>
      <c r="O28" s="61">
        <f t="shared" si="4"/>
        <v>0</v>
      </c>
      <c r="P28" s="61">
        <f t="shared" si="5"/>
        <v>0</v>
      </c>
      <c r="Q28" s="61">
        <f t="shared" si="2"/>
        <v>0</v>
      </c>
      <c r="R28" s="61">
        <f t="shared" si="3"/>
        <v>0</v>
      </c>
    </row>
    <row r="29" spans="1:18" x14ac:dyDescent="0.2">
      <c r="A29" s="5">
        <v>22</v>
      </c>
      <c r="B29" s="67"/>
      <c r="C29" s="2"/>
      <c r="E29" s="7"/>
      <c r="F29" s="11"/>
      <c r="G29" s="9"/>
      <c r="I29" s="62"/>
      <c r="K29" s="9"/>
      <c r="L29" s="58" t="str">
        <f t="shared" si="0"/>
        <v>0</v>
      </c>
      <c r="M29" s="10"/>
      <c r="O29" s="61">
        <f t="shared" si="4"/>
        <v>0</v>
      </c>
      <c r="P29" s="61">
        <f t="shared" si="5"/>
        <v>0</v>
      </c>
      <c r="Q29" s="61">
        <f t="shared" si="2"/>
        <v>0</v>
      </c>
      <c r="R29" s="61">
        <f t="shared" si="3"/>
        <v>0</v>
      </c>
    </row>
    <row r="30" spans="1:18" x14ac:dyDescent="0.2">
      <c r="A30" s="5">
        <v>23</v>
      </c>
      <c r="B30" s="67"/>
      <c r="C30" s="2"/>
      <c r="E30" s="7"/>
      <c r="F30" s="11"/>
      <c r="G30" s="9"/>
      <c r="I30" s="62"/>
      <c r="K30" s="9"/>
      <c r="L30" s="58" t="str">
        <f t="shared" si="0"/>
        <v>0</v>
      </c>
      <c r="M30" s="10"/>
      <c r="O30" s="61">
        <f t="shared" si="4"/>
        <v>0</v>
      </c>
      <c r="P30" s="61">
        <f t="shared" si="5"/>
        <v>0</v>
      </c>
      <c r="Q30" s="61">
        <f t="shared" si="2"/>
        <v>0</v>
      </c>
      <c r="R30" s="61">
        <f t="shared" si="3"/>
        <v>0</v>
      </c>
    </row>
    <row r="31" spans="1:18" x14ac:dyDescent="0.2">
      <c r="A31" s="5">
        <v>24</v>
      </c>
      <c r="B31" s="67"/>
      <c r="C31" s="2"/>
      <c r="E31" s="7"/>
      <c r="F31" s="11"/>
      <c r="G31" s="9"/>
      <c r="I31" s="62"/>
      <c r="K31" s="9"/>
      <c r="L31" s="58" t="str">
        <f t="shared" si="0"/>
        <v>0</v>
      </c>
      <c r="M31" s="10"/>
      <c r="O31" s="61">
        <f t="shared" si="4"/>
        <v>0</v>
      </c>
      <c r="P31" s="61">
        <f t="shared" si="5"/>
        <v>0</v>
      </c>
      <c r="Q31" s="61">
        <f t="shared" si="2"/>
        <v>0</v>
      </c>
      <c r="R31" s="61">
        <f t="shared" si="3"/>
        <v>0</v>
      </c>
    </row>
    <row r="32" spans="1:18" x14ac:dyDescent="0.2">
      <c r="A32" s="13">
        <v>25</v>
      </c>
      <c r="B32" s="70"/>
      <c r="C32" s="21"/>
      <c r="D32" s="21"/>
      <c r="E32" s="16"/>
      <c r="F32" s="15"/>
      <c r="G32" s="17"/>
      <c r="H32" s="21"/>
      <c r="I32" s="63"/>
      <c r="J32" s="21"/>
      <c r="K32" s="17"/>
      <c r="L32" s="59" t="str">
        <f t="shared" si="0"/>
        <v>0</v>
      </c>
      <c r="M32" s="18"/>
      <c r="O32" s="61">
        <f t="shared" si="4"/>
        <v>0</v>
      </c>
      <c r="P32" s="61">
        <f t="shared" si="5"/>
        <v>0</v>
      </c>
      <c r="Q32" s="61">
        <f t="shared" si="2"/>
        <v>0</v>
      </c>
      <c r="R32" s="61">
        <f t="shared" si="3"/>
        <v>0</v>
      </c>
    </row>
    <row r="33" spans="1:18" x14ac:dyDescent="0.2">
      <c r="A33" s="5">
        <v>26</v>
      </c>
      <c r="B33" s="67"/>
      <c r="C33" s="2"/>
      <c r="E33" s="7"/>
      <c r="F33" s="11"/>
      <c r="G33" s="9"/>
      <c r="I33" s="62"/>
      <c r="K33" s="9"/>
      <c r="L33" s="58" t="str">
        <f t="shared" si="0"/>
        <v>0</v>
      </c>
      <c r="M33" s="10"/>
      <c r="O33" s="61">
        <f t="shared" si="4"/>
        <v>0</v>
      </c>
      <c r="P33" s="61">
        <f t="shared" si="5"/>
        <v>0</v>
      </c>
      <c r="Q33" s="61">
        <f t="shared" si="2"/>
        <v>0</v>
      </c>
      <c r="R33" s="61">
        <f t="shared" si="3"/>
        <v>0</v>
      </c>
    </row>
    <row r="34" spans="1:18" x14ac:dyDescent="0.2">
      <c r="A34" s="5">
        <v>27</v>
      </c>
      <c r="B34" s="67"/>
      <c r="C34" s="2"/>
      <c r="E34" s="7"/>
      <c r="F34" s="11"/>
      <c r="G34" s="9"/>
      <c r="H34" s="9"/>
      <c r="I34" s="62"/>
      <c r="K34" s="9"/>
      <c r="L34" s="58" t="str">
        <f t="shared" si="0"/>
        <v>0</v>
      </c>
      <c r="M34" s="10"/>
      <c r="O34" s="61">
        <f t="shared" si="4"/>
        <v>0</v>
      </c>
      <c r="P34" s="61">
        <f t="shared" si="5"/>
        <v>0</v>
      </c>
      <c r="Q34" s="61">
        <f t="shared" si="2"/>
        <v>0</v>
      </c>
      <c r="R34" s="61">
        <f t="shared" si="3"/>
        <v>0</v>
      </c>
    </row>
    <row r="35" spans="1:18" x14ac:dyDescent="0.2">
      <c r="A35" s="5">
        <v>28</v>
      </c>
      <c r="B35" s="67"/>
      <c r="C35" s="2"/>
      <c r="E35" s="7"/>
      <c r="F35" s="11"/>
      <c r="G35" s="9"/>
      <c r="H35" s="9"/>
      <c r="I35" s="62"/>
      <c r="K35" s="9"/>
      <c r="L35" s="58" t="str">
        <f t="shared" si="0"/>
        <v>0</v>
      </c>
      <c r="M35" s="10"/>
      <c r="O35" s="61">
        <f t="shared" si="4"/>
        <v>0</v>
      </c>
      <c r="P35" s="61">
        <f t="shared" si="5"/>
        <v>0</v>
      </c>
      <c r="Q35" s="61">
        <f t="shared" si="2"/>
        <v>0</v>
      </c>
      <c r="R35" s="61">
        <f t="shared" si="3"/>
        <v>0</v>
      </c>
    </row>
    <row r="36" spans="1:18" x14ac:dyDescent="0.2">
      <c r="A36" s="5">
        <v>29</v>
      </c>
      <c r="B36" s="67"/>
      <c r="C36" s="2"/>
      <c r="E36" s="7"/>
      <c r="F36" s="11"/>
      <c r="G36" s="9"/>
      <c r="H36" s="9"/>
      <c r="I36" s="62"/>
      <c r="K36" s="9"/>
      <c r="L36" s="58" t="str">
        <f t="shared" si="0"/>
        <v>0</v>
      </c>
      <c r="M36" s="10"/>
      <c r="O36" s="61">
        <f t="shared" si="4"/>
        <v>0</v>
      </c>
      <c r="P36" s="61">
        <f t="shared" si="5"/>
        <v>0</v>
      </c>
      <c r="Q36" s="61">
        <f t="shared" si="2"/>
        <v>0</v>
      </c>
      <c r="R36" s="61">
        <f t="shared" si="3"/>
        <v>0</v>
      </c>
    </row>
    <row r="37" spans="1:18" ht="13.5" thickBot="1" x14ac:dyDescent="0.25">
      <c r="A37" s="23">
        <v>30</v>
      </c>
      <c r="B37" s="72"/>
      <c r="C37" s="4"/>
      <c r="D37" s="4"/>
      <c r="E37" s="25"/>
      <c r="F37" s="26"/>
      <c r="G37" s="27"/>
      <c r="H37" s="27"/>
      <c r="I37" s="64"/>
      <c r="J37" s="4"/>
      <c r="K37" s="27"/>
      <c r="L37" s="60" t="str">
        <f t="shared" si="0"/>
        <v>0</v>
      </c>
      <c r="M37" s="28"/>
      <c r="O37" s="61">
        <f t="shared" si="4"/>
        <v>0</v>
      </c>
      <c r="P37" s="61">
        <f t="shared" si="5"/>
        <v>0</v>
      </c>
      <c r="Q37" s="61">
        <f t="shared" si="2"/>
        <v>0</v>
      </c>
      <c r="R37" s="61">
        <f t="shared" si="3"/>
        <v>0</v>
      </c>
    </row>
  </sheetData>
  <sheetProtection algorithmName="SHA-512" hashValue="eiWU309LGualbSZc3q3S2ta/2AogpsB9lam6oBXz7S8IxauWu0bHNRCa4rDCCeKz8Hy+O60A0yuq6UadEBnseg==" saltValue="GI+FigWLV3YM/GsgcyUUiA==" spinCount="100000" sheet="1"/>
  <pageMargins left="0.7" right="0.7" top="0.75" bottom="0.75" header="0.3" footer="0.3"/>
  <pageSetup scale="54" orientation="landscape" r:id="rId1"/>
  <headerFooter>
    <oddHeader>&amp;R&amp;G</oddHeader>
  </headerFooter>
  <ignoredErrors>
    <ignoredError sqref="L8:L37" emptyCellReference="1"/>
  </ignoredError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26" sqref="B26"/>
    </sheetView>
  </sheetViews>
  <sheetFormatPr defaultRowHeight="15" x14ac:dyDescent="0.25"/>
  <cols>
    <col min="2" max="2" width="52.7109375" customWidth="1"/>
    <col min="3" max="3" width="12.28515625" customWidth="1"/>
  </cols>
  <sheetData>
    <row r="1" spans="1:3" x14ac:dyDescent="0.25">
      <c r="A1" t="s">
        <v>16</v>
      </c>
      <c r="B1" t="s">
        <v>17</v>
      </c>
      <c r="C1" t="s">
        <v>18</v>
      </c>
    </row>
    <row r="2" spans="1:3" x14ac:dyDescent="0.25">
      <c r="A2">
        <v>7000</v>
      </c>
      <c r="B2" t="str">
        <f>CONCATENATE('Tasuline kontsert'!B9," ",'Tasuline kontsert'!C9," ",'Tasuline kontsert'!D9)</f>
        <v xml:space="preserve">  </v>
      </c>
      <c r="C2" s="1">
        <f>'Tasuline kontsert'!O9</f>
        <v>0</v>
      </c>
    </row>
    <row r="3" spans="1:3" x14ac:dyDescent="0.25">
      <c r="A3">
        <v>6207</v>
      </c>
      <c r="B3" t="str">
        <f>B2</f>
        <v xml:space="preserve">  </v>
      </c>
      <c r="C3" s="1">
        <f>'Tasuline kontsert'!P9</f>
        <v>0</v>
      </c>
    </row>
    <row r="4" spans="1:3" x14ac:dyDescent="0.25">
      <c r="A4">
        <v>7000</v>
      </c>
      <c r="B4" t="str">
        <f>CONCATENATE('Tasuline kontsert'!B10," ",'Tasuline kontsert'!C10," ",'Tasuline kontsert'!D10)</f>
        <v xml:space="preserve">  </v>
      </c>
      <c r="C4" s="1">
        <f>'Tasuline kontsert'!O10</f>
        <v>0</v>
      </c>
    </row>
    <row r="5" spans="1:3" x14ac:dyDescent="0.25">
      <c r="A5">
        <v>6207</v>
      </c>
      <c r="B5" t="str">
        <f>B4</f>
        <v xml:space="preserve">  </v>
      </c>
      <c r="C5" s="1">
        <f>'Tasuline kontsert'!P10</f>
        <v>0</v>
      </c>
    </row>
    <row r="6" spans="1:3" x14ac:dyDescent="0.25">
      <c r="A6">
        <v>7000</v>
      </c>
      <c r="B6" t="str">
        <f>CONCATENATE('Tasuline kontsert'!B11," ",'Tasuline kontsert'!C11," ",'Tasuline kontsert'!D11)</f>
        <v xml:space="preserve">  </v>
      </c>
      <c r="C6" s="1">
        <f>'Tasuline kontsert'!O11</f>
        <v>0</v>
      </c>
    </row>
    <row r="7" spans="1:3" x14ac:dyDescent="0.25">
      <c r="A7">
        <v>6207</v>
      </c>
      <c r="B7" t="str">
        <f>B6</f>
        <v xml:space="preserve">  </v>
      </c>
      <c r="C7" s="1">
        <f>'Tasuline kontsert'!P11</f>
        <v>0</v>
      </c>
    </row>
    <row r="8" spans="1:3" x14ac:dyDescent="0.25">
      <c r="A8">
        <v>7000</v>
      </c>
      <c r="B8" t="str">
        <f>CONCATENATE('Tasuline kontsert'!B12," ",'Tasuline kontsert'!C12," ",'Tasuline kontsert'!D12)</f>
        <v xml:space="preserve">  </v>
      </c>
      <c r="C8" s="1">
        <f>'Tasuline kontsert'!O12</f>
        <v>0</v>
      </c>
    </row>
    <row r="9" spans="1:3" x14ac:dyDescent="0.25">
      <c r="A9">
        <v>6207</v>
      </c>
      <c r="B9" t="str">
        <f>B8</f>
        <v xml:space="preserve">  </v>
      </c>
      <c r="C9" s="1">
        <f>'Tasuline kontsert'!P12</f>
        <v>0</v>
      </c>
    </row>
    <row r="10" spans="1:3" x14ac:dyDescent="0.25">
      <c r="A10">
        <v>7000</v>
      </c>
      <c r="B10" t="str">
        <f>CONCATENATE('Tasuline kontsert'!B13," ",'Tasuline kontsert'!C13," ",'Tasuline kontsert'!D13)</f>
        <v xml:space="preserve">  </v>
      </c>
      <c r="C10" s="1">
        <f>'Tasuline kontsert'!O13</f>
        <v>0</v>
      </c>
    </row>
    <row r="11" spans="1:3" x14ac:dyDescent="0.25">
      <c r="A11">
        <v>6207</v>
      </c>
      <c r="B11" t="str">
        <f>B10</f>
        <v xml:space="preserve">  </v>
      </c>
      <c r="C11" s="1">
        <f>'Tasuline kontsert'!P13</f>
        <v>0</v>
      </c>
    </row>
    <row r="12" spans="1:3" x14ac:dyDescent="0.25">
      <c r="A12">
        <v>7000</v>
      </c>
      <c r="B12" t="str">
        <f>CONCATENATE('Tasuline kontsert'!B14," ",'Tasuline kontsert'!C14," ",'Tasuline kontsert'!D14)</f>
        <v xml:space="preserve">  </v>
      </c>
      <c r="C12" s="1">
        <f>'Tasuline kontsert'!O14</f>
        <v>0</v>
      </c>
    </row>
    <row r="13" spans="1:3" x14ac:dyDescent="0.25">
      <c r="A13">
        <v>6207</v>
      </c>
      <c r="B13" t="str">
        <f>B12</f>
        <v xml:space="preserve">  </v>
      </c>
      <c r="C13" s="1">
        <f>'Tasuline kontsert'!P14</f>
        <v>0</v>
      </c>
    </row>
    <row r="14" spans="1:3" x14ac:dyDescent="0.25">
      <c r="A14">
        <v>7000</v>
      </c>
      <c r="B14" t="str">
        <f>CONCATENATE('Tasuline kontsert'!B15," ",'Tasuline kontsert'!C15," ",'Tasuline kontsert'!D15)</f>
        <v xml:space="preserve">  </v>
      </c>
      <c r="C14" s="1">
        <f>'Tasuline kontsert'!O15</f>
        <v>0</v>
      </c>
    </row>
    <row r="15" spans="1:3" x14ac:dyDescent="0.25">
      <c r="A15">
        <v>6207</v>
      </c>
      <c r="B15" t="str">
        <f>B14</f>
        <v xml:space="preserve">  </v>
      </c>
      <c r="C15" s="1">
        <f>'Tasuline kontsert'!P15</f>
        <v>0</v>
      </c>
    </row>
    <row r="16" spans="1:3" x14ac:dyDescent="0.25">
      <c r="A16">
        <v>7000</v>
      </c>
      <c r="B16" t="str">
        <f>CONCATENATE('Tasuline kontsert'!B16," ",'Tasuline kontsert'!C16," ",'Tasuline kontsert'!D16)</f>
        <v xml:space="preserve">  </v>
      </c>
      <c r="C16" s="1">
        <f>'Tasuline kontsert'!O16</f>
        <v>0</v>
      </c>
    </row>
    <row r="17" spans="1:3" x14ac:dyDescent="0.25">
      <c r="A17">
        <v>6207</v>
      </c>
      <c r="B17" t="str">
        <f>B16</f>
        <v xml:space="preserve">  </v>
      </c>
      <c r="C17" s="1">
        <f>'Tasuline kontsert'!P16</f>
        <v>0</v>
      </c>
    </row>
    <row r="18" spans="1:3" x14ac:dyDescent="0.25">
      <c r="A18">
        <v>7000</v>
      </c>
      <c r="B18" t="str">
        <f>CONCATENATE('Tasuline kontsert'!B17," ",'Tasuline kontsert'!C17," ",'Tasuline kontsert'!D17)</f>
        <v xml:space="preserve">  </v>
      </c>
      <c r="C18" s="1">
        <f>'Tasuline kontsert'!O17</f>
        <v>0</v>
      </c>
    </row>
    <row r="19" spans="1:3" x14ac:dyDescent="0.25">
      <c r="A19">
        <v>6207</v>
      </c>
      <c r="B19" t="str">
        <f>B18</f>
        <v xml:space="preserve">  </v>
      </c>
      <c r="C19" s="1">
        <f>'Tasuline kontsert'!P17</f>
        <v>0</v>
      </c>
    </row>
    <row r="20" spans="1:3" x14ac:dyDescent="0.25">
      <c r="A20">
        <v>7000</v>
      </c>
      <c r="B20" t="str">
        <f>CONCATENATE('Tasuline kontsert'!B18," ",'Tasuline kontsert'!C18," ",'Tasuline kontsert'!D18)</f>
        <v xml:space="preserve">  </v>
      </c>
      <c r="C20" s="1">
        <f>'Tasuline kontsert'!O18</f>
        <v>0</v>
      </c>
    </row>
    <row r="21" spans="1:3" x14ac:dyDescent="0.25">
      <c r="A21">
        <v>6207</v>
      </c>
      <c r="B21" t="str">
        <f>B20</f>
        <v xml:space="preserve">  </v>
      </c>
      <c r="C21" s="1">
        <f>'Tasuline kontsert'!P18</f>
        <v>0</v>
      </c>
    </row>
  </sheetData>
  <sheetProtection selectLockedCells="1" selectUnlockedCells="1"/>
  <pageMargins left="0.7" right="0.7" top="0.75" bottom="0.75" header="0.3" footer="0.3"/>
  <pageSetup paperSize="9" orientation="portrait" r:id="rId1"/>
  <ignoredErrors>
    <ignoredError sqref="B4 B6 B8 B10 B12 B14 B16 B18 B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Tasuline kontsert</vt:lpstr>
      <vt:lpstr>Tasuta kontsert</vt:lpstr>
      <vt:lpstr>Online kontsert tasuline</vt:lpstr>
      <vt:lpstr> Online kontsert tasuta</vt:lpstr>
      <vt:lpstr>Tulemus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</dc:creator>
  <cp:lastModifiedBy>Reili Järvalt</cp:lastModifiedBy>
  <cp:lastPrinted>2023-12-21T10:31:53Z</cp:lastPrinted>
  <dcterms:created xsi:type="dcterms:W3CDTF">2014-09-29T06:49:14Z</dcterms:created>
  <dcterms:modified xsi:type="dcterms:W3CDTF">2024-03-14T13:50:48Z</dcterms:modified>
</cp:coreProperties>
</file>